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320" windowHeight="11760"/>
  </bookViews>
  <sheets>
    <sheet name="КРАТКАЯ_ТСП" sheetId="1" r:id="rId1"/>
  </sheets>
  <externalReferences>
    <externalReference r:id="rId2"/>
    <externalReference r:id="rId3"/>
  </externalReferences>
  <definedNames>
    <definedName name="_xlnm.Print_Titles" localSheetId="0">КРАТКАЯ_ТСП!$6:$6</definedName>
    <definedName name="_xlnm.Print_Area" localSheetId="0">КРАТКАЯ_ТСП!$A$1:$J$156</definedName>
  </definedNames>
  <calcPr calcId="114210" fullCalcOnLoad="1"/>
</workbook>
</file>

<file path=xl/calcChain.xml><?xml version="1.0" encoding="utf-8"?>
<calcChain xmlns="http://schemas.openxmlformats.org/spreadsheetml/2006/main">
  <c r="H111" i="1"/>
  <c r="H110"/>
  <c r="H109"/>
  <c r="H108"/>
  <c r="H106"/>
  <c r="H105"/>
  <c r="H104"/>
  <c r="H103"/>
  <c r="H102"/>
  <c r="H101"/>
  <c r="H100"/>
  <c r="H99"/>
  <c r="H98"/>
  <c r="H97"/>
  <c r="H96"/>
  <c r="H92"/>
  <c r="H91"/>
  <c r="H90"/>
  <c r="H89"/>
  <c r="H88"/>
  <c r="H87"/>
  <c r="H86"/>
  <c r="H85"/>
  <c r="H83"/>
  <c r="H82"/>
  <c r="H81"/>
  <c r="H80"/>
  <c r="H79"/>
  <c r="H78"/>
  <c r="H77"/>
  <c r="H76"/>
  <c r="H74"/>
  <c r="H73"/>
  <c r="H72"/>
  <c r="H71"/>
  <c r="H70"/>
  <c r="H69"/>
  <c r="H68"/>
  <c r="H67"/>
  <c r="H65"/>
  <c r="H64"/>
  <c r="H63"/>
  <c r="H62"/>
  <c r="H61"/>
  <c r="H60"/>
  <c r="H59"/>
  <c r="H58"/>
  <c r="H57"/>
  <c r="H56"/>
  <c r="H55"/>
  <c r="H54"/>
  <c r="H53"/>
  <c r="H52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9"/>
  <c r="H8"/>
  <c r="A3"/>
  <c r="H122"/>
  <c r="H121"/>
  <c r="H120"/>
  <c r="H119"/>
  <c r="H118"/>
  <c r="H117"/>
  <c r="H116"/>
  <c r="H115"/>
  <c r="H114"/>
  <c r="H113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4"/>
  <c r="H112"/>
  <c r="H127"/>
  <c r="H125"/>
  <c r="H126"/>
  <c r="E69"/>
</calcChain>
</file>

<file path=xl/sharedStrings.xml><?xml version="1.0" encoding="utf-8"?>
<sst xmlns="http://schemas.openxmlformats.org/spreadsheetml/2006/main" count="214" uniqueCount="181">
  <si>
    <t>№ п/п</t>
  </si>
  <si>
    <t>Показатели</t>
  </si>
  <si>
    <t>Паспортная работа</t>
  </si>
  <si>
    <t>Паспорта гражданина Российской Федерации</t>
  </si>
  <si>
    <t>в том числе взамен утраченных</t>
  </si>
  <si>
    <t>выявлено, выданных в нарушение установленного порядка</t>
  </si>
  <si>
    <t xml:space="preserve">Регистрация граждан Российской Федерации </t>
  </si>
  <si>
    <t>зарегистрировано по месту жительства</t>
  </si>
  <si>
    <t>снято с регистрационного учета по месту жительства</t>
  </si>
  <si>
    <t>зарегистрировано по месту пребывания</t>
  </si>
  <si>
    <t>Гражданство</t>
  </si>
  <si>
    <r>
      <t xml:space="preserve">Оформлено наличие гражданства РФ детям, </t>
    </r>
    <r>
      <rPr>
        <b/>
        <sz val="14"/>
        <color indexed="8"/>
        <rFont val="Times New Roman"/>
        <family val="1"/>
        <charset val="204"/>
      </rPr>
      <t>всего</t>
    </r>
    <r>
      <rPr>
        <sz val="14"/>
        <color indexed="8"/>
        <rFont val="Times New Roman"/>
        <family val="1"/>
        <charset val="204"/>
      </rPr>
      <t xml:space="preserve">   </t>
    </r>
  </si>
  <si>
    <t xml:space="preserve">                   паспортов серии 63,64 и т.д.</t>
  </si>
  <si>
    <t xml:space="preserve">                   паспортов нового поколения</t>
  </si>
  <si>
    <t>Оформлено приглашений иностранным гражданам</t>
  </si>
  <si>
    <t>Оформлено виз</t>
  </si>
  <si>
    <t xml:space="preserve">Проживает ИГ и ЛБГ </t>
  </si>
  <si>
    <t>по виду на жительство</t>
  </si>
  <si>
    <t>по разрешению на временное проживание</t>
  </si>
  <si>
    <t xml:space="preserve">Поставлено на миграционный учет ИГ и ЛБГ   </t>
  </si>
  <si>
    <t xml:space="preserve">в том числе </t>
  </si>
  <si>
    <t xml:space="preserve">зарегистрировано по месту жительства ИГ и ЛБГ </t>
  </si>
  <si>
    <t xml:space="preserve">поставлено на учет по месту пребывания ИГ и ЛБГ </t>
  </si>
  <si>
    <t>на основании почтовых уведомлений</t>
  </si>
  <si>
    <t xml:space="preserve">Снято с миграционного учета ИГ и ЛБГ   </t>
  </si>
  <si>
    <t xml:space="preserve">из них </t>
  </si>
  <si>
    <t>Внешняя трудовая миграция</t>
  </si>
  <si>
    <t>Разрешения на привлечение иностранных работников</t>
  </si>
  <si>
    <t>оформлено</t>
  </si>
  <si>
    <t xml:space="preserve">отказано </t>
  </si>
  <si>
    <t>Разрешения на работу</t>
  </si>
  <si>
    <t>аннулировано</t>
  </si>
  <si>
    <t>Иммиграционный контроль</t>
  </si>
  <si>
    <t>Выдано бланков миграционных карт (МК)</t>
  </si>
  <si>
    <t>в том числе</t>
  </si>
  <si>
    <t>организациям-перевозчикам</t>
  </si>
  <si>
    <t>пограничным органам</t>
  </si>
  <si>
    <t>дубликатов МК взамен утерянных, испорченных, без отметок о пересечении границы ИГ и ЛБГ, прибывших без МК по независящим от них причинам.</t>
  </si>
  <si>
    <t>въездных частей</t>
  </si>
  <si>
    <t>выездных частей</t>
  </si>
  <si>
    <t>Административная практика</t>
  </si>
  <si>
    <t>Проведено мероприятий по выявлению фактов нарушения миграционного законодательства</t>
  </si>
  <si>
    <t>из них</t>
  </si>
  <si>
    <t>выездных проверок</t>
  </si>
  <si>
    <t>Сотрудниками ТО проверено объектов</t>
  </si>
  <si>
    <t>строительства</t>
  </si>
  <si>
    <t>бытового обслуживания</t>
  </si>
  <si>
    <t xml:space="preserve">промышленных предприятий </t>
  </si>
  <si>
    <t xml:space="preserve">торговых </t>
  </si>
  <si>
    <t>иных</t>
  </si>
  <si>
    <t xml:space="preserve">Выдворено в административном порядке (по материалам ТО)                                                                                                                                                                                                                 </t>
  </si>
  <si>
    <t>Количество материалов, направленных ТО для возбуждения уголовных дел</t>
  </si>
  <si>
    <t>Из них</t>
  </si>
  <si>
    <t>по ст. 322.1 УК РФ</t>
  </si>
  <si>
    <t>по ст. 327 УК РФ</t>
  </si>
  <si>
    <t>Количество возбужденных уголовных дел по материалам ТО</t>
  </si>
  <si>
    <t xml:space="preserve">из них по статьям </t>
  </si>
  <si>
    <r>
      <t>ст. 18. 11 КоАП РФ</t>
    </r>
    <r>
      <rPr>
        <sz val="14"/>
        <rFont val="Times New Roman"/>
        <family val="1"/>
        <charset val="204"/>
      </rPr>
      <t xml:space="preserve"> (нарушение иммиграционных правил)</t>
    </r>
  </si>
  <si>
    <r>
      <t>ст. 19.7 КоАП РФ</t>
    </r>
    <r>
      <rPr>
        <sz val="14"/>
        <rFont val="Times New Roman"/>
        <family val="1"/>
        <charset val="204"/>
      </rPr>
      <t xml:space="preserve"> (непредставление сведений) </t>
    </r>
  </si>
  <si>
    <r>
      <t>ст. 19. 17 КоАП РФ</t>
    </r>
    <r>
      <rPr>
        <sz val="14"/>
        <rFont val="Times New Roman"/>
        <family val="1"/>
        <charset val="204"/>
      </rPr>
      <t xml:space="preserve"> (незаконное изъятие удостоверения личности)</t>
    </r>
  </si>
  <si>
    <t>Выявлено административных правонарушений, всего</t>
  </si>
  <si>
    <t>отчетный период</t>
  </si>
  <si>
    <t>Установлено сотрудниками ТО преступников и лиц, находящихся в розыске</t>
  </si>
  <si>
    <t>Приобрели гражданство РФ, всего</t>
  </si>
  <si>
    <t>в упрощенном порядке</t>
  </si>
  <si>
    <t>Из общего числа приобретших гражданство</t>
  </si>
  <si>
    <t xml:space="preserve">взрослые </t>
  </si>
  <si>
    <t>дети до 18 лет</t>
  </si>
  <si>
    <t>Оформлено заграничных паспортов, всего</t>
  </si>
  <si>
    <t>Разрешения на временное проживание:</t>
  </si>
  <si>
    <t>отказано</t>
  </si>
  <si>
    <t>Виды на жительство:</t>
  </si>
  <si>
    <t>продлен срок действия</t>
  </si>
  <si>
    <t>прибывших в визовом порядке</t>
  </si>
  <si>
    <t>Вынужденные переселенцы</t>
  </si>
  <si>
    <t>численность на конец отчетного периода</t>
  </si>
  <si>
    <t>обратилось с ходатайством о предоставлении статуса</t>
  </si>
  <si>
    <t>предоставлен статус</t>
  </si>
  <si>
    <t>Состоят в сводном списке, имеющих право на оказание государственной поддержки в постоянном жилищном обустройстве</t>
  </si>
  <si>
    <t>в том числе:</t>
  </si>
  <si>
    <t>Включены в единый список на получение временного жилья</t>
  </si>
  <si>
    <t>вновь прибывшим</t>
  </si>
  <si>
    <t>по решению суда</t>
  </si>
  <si>
    <t>Численность вынужденных переселенцев, проживающих в ЦВР</t>
  </si>
  <si>
    <t>Предоставление убежища</t>
  </si>
  <si>
    <t>Беженцы</t>
  </si>
  <si>
    <t>обратилось с ходатайством о признании</t>
  </si>
  <si>
    <t>признано</t>
  </si>
  <si>
    <t xml:space="preserve">численность состоящих на учете </t>
  </si>
  <si>
    <t>Временное убежище</t>
  </si>
  <si>
    <t>обратилось с заявлениями о предоставлении</t>
  </si>
  <si>
    <t>предоставлено</t>
  </si>
  <si>
    <t>Получено заполненных бланков МК от пограничных органов</t>
  </si>
  <si>
    <t xml:space="preserve">Обработано заполненных МК, информация с которых направлена в банк данных ФМС России </t>
  </si>
  <si>
    <r>
      <t>ст. 18. 8 КоАП РФ</t>
    </r>
    <r>
      <rPr>
        <sz val="14"/>
        <rFont val="Times New Roman"/>
        <family val="1"/>
        <charset val="204"/>
      </rPr>
      <t xml:space="preserve"> (нарушение ИГ и ЛБГ режима пребывания в РФ)</t>
    </r>
  </si>
  <si>
    <r>
      <t>ст. 18. 10 КоАП РФ</t>
    </r>
    <r>
      <rPr>
        <sz val="14"/>
        <rFont val="Times New Roman"/>
        <family val="1"/>
        <charset val="204"/>
      </rPr>
      <t xml:space="preserve"> (незак. осущ. ИГ и ЛБГ трудовой деят-ти в РФ)</t>
    </r>
  </si>
  <si>
    <r>
      <t>ст. 18. 13 КоАП РФ</t>
    </r>
    <r>
      <rPr>
        <sz val="14"/>
        <rFont val="Times New Roman"/>
        <family val="1"/>
        <charset val="204"/>
      </rPr>
      <t xml:space="preserve"> (незакон. деят-ть по трудоустр. гр. РФ за границей)</t>
    </r>
  </si>
  <si>
    <r>
      <t>ст. 18. 15 КоАП РФ</t>
    </r>
    <r>
      <rPr>
        <sz val="14"/>
        <rFont val="Times New Roman"/>
        <family val="1"/>
        <charset val="204"/>
      </rPr>
      <t xml:space="preserve"> (незаконное привлеч. к трудовой деят-ти ИГ и ЛБГ)</t>
    </r>
  </si>
  <si>
    <r>
      <t>ст. 18. 17 КоАП РФ</t>
    </r>
    <r>
      <rPr>
        <sz val="14"/>
        <rFont val="Times New Roman"/>
        <family val="1"/>
        <charset val="204"/>
      </rPr>
      <t xml:space="preserve"> (несоблюд. установл. в соотв. с ФЗ отнош.ИГ и ЛБГ и иностр.организ. ограничений на осущ.отдельных видов деят-ти)</t>
    </r>
  </si>
  <si>
    <r>
      <t>ст. 19. 16 КоАП РФ</t>
    </r>
    <r>
      <rPr>
        <sz val="14"/>
        <rFont val="Times New Roman"/>
        <family val="1"/>
        <charset val="204"/>
      </rPr>
      <t xml:space="preserve"> (умышлен. порча либо утрата удостовер. личности)</t>
    </r>
  </si>
  <si>
    <t>Проверочные мероприятия</t>
  </si>
  <si>
    <t>Выдворение, депортация, реадмиссия, выявление преступлений</t>
  </si>
  <si>
    <t xml:space="preserve">Выявлено док-тов, удостоверяющих личность гр.РФ, имеющих признаки подделки </t>
  </si>
  <si>
    <t xml:space="preserve">по месту жительства </t>
  </si>
  <si>
    <t xml:space="preserve">по месту пребывания </t>
  </si>
  <si>
    <t>утратили, лишены статуса</t>
  </si>
  <si>
    <t>доля внесения сведений в БД</t>
  </si>
  <si>
    <r>
      <t>ст. 18. 9 КоАП РФ</t>
    </r>
    <r>
      <rPr>
        <sz val="14"/>
        <rFont val="Times New Roman"/>
        <family val="1"/>
        <charset val="204"/>
      </rPr>
      <t xml:space="preserve"> (наруш.приним.ИГ стороной правил пребыв.ИГв РФ)</t>
    </r>
  </si>
  <si>
    <r>
      <t>ст. 18. 12 КоАП РФ</t>
    </r>
    <r>
      <rPr>
        <sz val="14"/>
        <rFont val="Times New Roman"/>
        <family val="1"/>
        <charset val="204"/>
      </rPr>
      <t xml:space="preserve"> (наруш. беж/вынужд.пересел.правил пребыв.в РФ)</t>
    </r>
  </si>
  <si>
    <r>
      <t>ст. 18. 16 КоАП РФ</t>
    </r>
    <r>
      <rPr>
        <sz val="14"/>
        <rFont val="Times New Roman"/>
        <family val="1"/>
        <charset val="204"/>
      </rPr>
      <t xml:space="preserve"> (наруш.правил привл.ИГ к труду на торг.объектах)</t>
    </r>
  </si>
  <si>
    <r>
      <t>ст. 19. 15 КоАП РФ</t>
    </r>
    <r>
      <rPr>
        <sz val="14"/>
        <rFont val="Times New Roman"/>
        <family val="1"/>
        <charset val="204"/>
      </rPr>
      <t xml:space="preserve"> (прожив. гр.РФ без удостовер.личности/регистр.)</t>
    </r>
  </si>
  <si>
    <r>
      <t>ст. 19. 18 КоАП РФ</t>
    </r>
    <r>
      <rPr>
        <sz val="14"/>
        <rFont val="Times New Roman"/>
        <family val="1"/>
        <charset val="204"/>
      </rPr>
      <t xml:space="preserve"> (предст. ложн.свед. для получ. удостовер. личности) </t>
    </r>
  </si>
  <si>
    <r>
      <t>ст. 19. 27 КоАП РФ</t>
    </r>
    <r>
      <rPr>
        <sz val="14"/>
        <rFont val="Times New Roman"/>
        <family val="1"/>
        <charset val="204"/>
      </rPr>
      <t xml:space="preserve"> (представл.ложн.свед. при осущ.мигручета)</t>
    </r>
  </si>
  <si>
    <r>
      <t xml:space="preserve">ст. 18.18 КоАП РФ </t>
    </r>
    <r>
      <rPr>
        <sz val="14"/>
        <rFont val="Times New Roman"/>
        <family val="1"/>
        <charset val="204"/>
      </rPr>
      <t>(Нарушение ИГ, подлеж.реадм, правил, связ.с реализацией междунар.договора РФ о реадмиссии)</t>
    </r>
  </si>
  <si>
    <r>
      <t>ст. 19.15.1 КоАП РФ</t>
    </r>
    <r>
      <rPr>
        <sz val="14"/>
        <rFont val="Times New Roman"/>
        <family val="1"/>
        <charset val="204"/>
      </rPr>
      <t xml:space="preserve"> (прожив. гр.РФ без регистрации)</t>
    </r>
  </si>
  <si>
    <r>
      <t>ст. 19.15.2 КоАП РФ</t>
    </r>
    <r>
      <rPr>
        <sz val="14"/>
        <rFont val="Times New Roman"/>
        <family val="1"/>
        <charset val="204"/>
      </rPr>
      <t xml:space="preserve"> (нарушение правил регистрации гр.РФ)</t>
    </r>
  </si>
  <si>
    <t>Разрешительно-визовая работа</t>
  </si>
  <si>
    <r>
      <t>ст. 18. 19 КоАП РФ</t>
    </r>
    <r>
      <rPr>
        <sz val="14"/>
        <rFont val="Times New Roman"/>
        <family val="1"/>
        <charset val="204"/>
      </rPr>
      <t xml:space="preserve"> (наруш.правил привл.ИГ к труду на торг.объектах)</t>
    </r>
  </si>
  <si>
    <t>Количество лиц, признанных носителями русского языка</t>
  </si>
  <si>
    <t>Количество лиц, признанных носителями русского языка, принятых в гражданство РФ</t>
  </si>
  <si>
    <t>Принято уведомлений от граждан РФ о наличии иного гражданства или документа на право постоянного проживания</t>
  </si>
  <si>
    <t>в том числе ВКС</t>
  </si>
  <si>
    <t>Патенты</t>
  </si>
  <si>
    <t>для работы у физических лиц</t>
  </si>
  <si>
    <t>для работы у юридических лиц</t>
  </si>
  <si>
    <t>переоформлено</t>
  </si>
  <si>
    <t>Получено уведомлений по трудовым (гражданско-правовым договорам)</t>
  </si>
  <si>
    <t>о заключении договора</t>
  </si>
  <si>
    <t>о расторжении договора</t>
  </si>
  <si>
    <t>Код      по 1-РД</t>
  </si>
  <si>
    <t>Исполнено обращений подразделениями адресно-справочной работы</t>
  </si>
  <si>
    <t>154+159</t>
  </si>
  <si>
    <t>100+106</t>
  </si>
  <si>
    <t>116+122</t>
  </si>
  <si>
    <t>Прекратили гражданство РФ</t>
  </si>
  <si>
    <t>143+146</t>
  </si>
  <si>
    <t>Числ-ть детей, в отнош. которых внесено записей в паспорта родителей и проставленно отметок в свид-вах о рожд. для удостовер.наличия у ребенка гр-ва РФ(ч.1 ст.12 ФЗ-62)</t>
  </si>
  <si>
    <t>Включены в число участников подпрограммы "Выполнение государственных  обязательств по обспечению жильем категорий граждан, установленных федеральным законодательством"</t>
  </si>
  <si>
    <t>25+27</t>
  </si>
  <si>
    <t>62+64</t>
  </si>
  <si>
    <t xml:space="preserve">сельскохозяйственных предприятий </t>
  </si>
  <si>
    <t>жилого сектора (мест пребывания (проживания) ИГ и ЛБГ)</t>
  </si>
  <si>
    <t>25+26</t>
  </si>
  <si>
    <t>Проверено иностранных граждан и лиц без гражданства</t>
  </si>
  <si>
    <t>Принято решений о сокращении срока пребывания ИГ и ЛБГ на территории Российской Федерации</t>
  </si>
  <si>
    <t>Исполнено решений о депортации ИГ и ЛБГ</t>
  </si>
  <si>
    <t>1/45</t>
  </si>
  <si>
    <t>по ст. 322.2 УК РФ</t>
  </si>
  <si>
    <t>по ст. 322.3 УК РФ</t>
  </si>
  <si>
    <t>1.1/19/3</t>
  </si>
  <si>
    <t>1.1/19/1</t>
  </si>
  <si>
    <t>1.1/9/1</t>
  </si>
  <si>
    <t>1.1/12/1</t>
  </si>
  <si>
    <t>1.1/15/1</t>
  </si>
  <si>
    <t>1.1/16/1</t>
  </si>
  <si>
    <t>1.1/9/3</t>
  </si>
  <si>
    <t>1.1/12/3</t>
  </si>
  <si>
    <t>1.1/15/3</t>
  </si>
  <si>
    <t>1.1/16/3</t>
  </si>
  <si>
    <t>должностными лицами ТО ФМС России</t>
  </si>
  <si>
    <t>судами</t>
  </si>
  <si>
    <t>Вынесено решений о наложении штрафов, всего на сумму</t>
  </si>
  <si>
    <t>по линии иммиграционного контроля и трудовой миграции</t>
  </si>
  <si>
    <t>по линии паспортной и регистрационной работы</t>
  </si>
  <si>
    <t>по линии гражданства</t>
  </si>
  <si>
    <r>
      <t>ст. 18. 20 КоАП РФ</t>
    </r>
    <r>
      <rPr>
        <sz val="14"/>
        <rFont val="Times New Roman"/>
        <family val="1"/>
        <charset val="204"/>
      </rPr>
      <t xml:space="preserve"> (наруш.правил привл.ИГ к труду на торг.объектах)</t>
    </r>
  </si>
  <si>
    <r>
      <t>ч. 3 ст. 19.3-19.6 КоАП РФ</t>
    </r>
    <r>
      <rPr>
        <sz val="14"/>
        <rFont val="Times New Roman"/>
        <family val="1"/>
        <charset val="204"/>
      </rPr>
      <t xml:space="preserve"> </t>
    </r>
  </si>
  <si>
    <r>
      <t>ст. 19.8.3 КоАП РФ</t>
    </r>
    <r>
      <rPr>
        <sz val="14"/>
        <rFont val="Times New Roman"/>
        <family val="1"/>
        <charset val="204"/>
      </rPr>
      <t xml:space="preserve"> (непредставление сведений) </t>
    </r>
  </si>
  <si>
    <r>
      <t>ч.1 ст. 20.25 КоАП РФ</t>
    </r>
    <r>
      <rPr>
        <sz val="14"/>
        <rFont val="Times New Roman"/>
        <family val="1"/>
        <charset val="204"/>
      </rPr>
      <t xml:space="preserve"> (неуплата адм.штрафа)</t>
    </r>
  </si>
  <si>
    <r>
      <t>ч.3 ст. 20.25 КоАП РФ</t>
    </r>
    <r>
      <rPr>
        <sz val="14"/>
        <rFont val="Times New Roman"/>
        <family val="1"/>
        <charset val="204"/>
      </rPr>
      <t xml:space="preserve"> (уклонение ИГ и ЛБГ об выдворения)</t>
    </r>
  </si>
  <si>
    <t>по линии иммиграционного контроля</t>
  </si>
  <si>
    <t>18</t>
  </si>
  <si>
    <t>Обеспечены жильем в рамках подпрограммы "Выполнение государственных обязательств по обеспечению жильем категорий граждан, установленных федеральным законодательством" и ФЦП "Социально-экономическое развитие Республики Ингушетия на 2010-2016 годы"</t>
  </si>
  <si>
    <t>Направлено представлений о неразрешении въезда ИГ и ЛБГ в Российскую Федерацию (в соответствии с Федеральным законом от 15 августа 1996г.                                        № 114-ФЗ)</t>
  </si>
  <si>
    <t>Направлено в ФМС России материалов о нежелательн. пребывания (проживания) ИГ и ЛБГ в РФ</t>
  </si>
  <si>
    <t>R188</t>
  </si>
  <si>
    <t>T188</t>
  </si>
  <si>
    <t>165+170</t>
  </si>
  <si>
    <t>114+120</t>
  </si>
  <si>
    <t>130+136</t>
  </si>
  <si>
    <t>Стандартизированная форма представления статистической информации на сайт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</si>
</sst>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/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5" xfId="0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3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justify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17" fontId="14" fillId="0" borderId="14" xfId="0" quotePrefix="1" applyNumberFormat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top" wrapText="1"/>
    </xf>
    <xf numFmtId="3" fontId="3" fillId="0" borderId="2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17" fontId="14" fillId="2" borderId="14" xfId="0" applyNumberFormat="1" applyFont="1" applyFill="1" applyBorder="1" applyAlignment="1">
      <alignment horizontal="center" vertical="center" wrapText="1"/>
    </xf>
    <xf numFmtId="0" fontId="14" fillId="2" borderId="14" xfId="0" quotePrefix="1" applyFont="1" applyFill="1" applyBorder="1" applyAlignment="1">
      <alignment horizontal="center" vertical="center" wrapText="1"/>
    </xf>
    <xf numFmtId="0" fontId="14" fillId="2" borderId="33" xfId="0" quotePrefix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164" fontId="16" fillId="3" borderId="28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4" fontId="16" fillId="3" borderId="9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48" xfId="0" applyFont="1" applyBorder="1" applyAlignment="1">
      <alignment horizontal="justify" vertical="center"/>
    </xf>
    <xf numFmtId="0" fontId="3" fillId="0" borderId="49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46" xfId="0" applyFont="1" applyBorder="1" applyAlignment="1">
      <alignment horizontal="justify" vertical="center"/>
    </xf>
    <xf numFmtId="0" fontId="3" fillId="0" borderId="47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justify" vertical="center"/>
    </xf>
    <xf numFmtId="0" fontId="6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2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achkova/&#1052;&#1086;&#1080;%20&#1076;&#1086;&#1082;&#1091;&#1084;&#1077;&#1085;&#1090;&#1099;/&#1054;&#1058;&#1063;&#1045;&#1058;&#1067;/&#1092;&#1086;&#1088;&#1084;&#1072;%20&#1076;&#1083;&#1103;%20&#1052;&#1086;&#1089;&#1082;&#1074;&#1099;-&#1069;&#1051;&#1045;&#1050;&#1058;&#1056;&#1054;&#1053;&#1053;&#1040;&#1071;%20&#1092;&#1086;&#1088;&#1084;&#1072;%20&#1086;&#1090;&#1095;&#1077;&#1090;&#1072;%201-&#1056;&#1044;,%202-&#1056;&#1044;%20(2008%20-%202015%20&#1075;.&#1075;.)/1-&#1056;&#1044;/2016/1-&#1056;&#1044;%20&#1085;&#1072;%2001.08.2016/57&#1059;_16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achkova/&#1052;&#1086;&#1080;%20&#1076;&#1086;&#1082;&#1091;&#1084;&#1077;&#1085;&#1090;&#1099;/&#1054;&#1058;&#1063;&#1045;&#1058;&#1067;/&#1092;&#1086;&#1088;&#1084;&#1072;%20&#1076;&#1083;&#1103;%20&#1052;&#1086;&#1089;&#1082;&#1074;&#1099;-&#1069;&#1051;&#1045;&#1050;&#1058;&#1056;&#1054;&#1053;&#1053;&#1040;&#1071;%20&#1092;&#1086;&#1088;&#1084;&#1072;%20&#1086;&#1090;&#1095;&#1077;&#1090;&#1072;%201-&#1056;&#1044;,%202-&#1056;&#1044;%20(2008%20-%202015%20&#1075;.&#1075;.)/1-&#1056;&#1044;/2016/1-&#1056;&#1044;%20&#1085;&#1072;%2001.08.2016/57&#1059;_1607(&#1072;&#1076;&#108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НСТРУКЦИЯ"/>
      <sheetName val="ТО"/>
      <sheetName val="ОВАРиС"/>
      <sheetName val="МЕТОДИКА"/>
      <sheetName val="ЛОГИКА"/>
      <sheetName val="надзор"/>
      <sheetName val="РВР "/>
      <sheetName val="РПР "/>
      <sheetName val="ВП "/>
      <sheetName val="ВТМ "/>
      <sheetName val="ГР"/>
      <sheetName val="УБ "/>
      <sheetName val="соот "/>
      <sheetName val="Дакт"/>
      <sheetName val="реадм "/>
      <sheetName val="ГУ(Ф)"/>
      <sheetName val="Спецучреждения"/>
      <sheetName val="УРОГО"/>
      <sheetName val="Бланки"/>
      <sheetName val="СМИ"/>
      <sheetName val="УСИ"/>
      <sheetName val="Предложение_ТО"/>
      <sheetName val="ДАННЫЕ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7 месяцев 2016 года</v>
          </cell>
        </row>
      </sheetData>
      <sheetData sheetId="6">
        <row r="6">
          <cell r="T6">
            <v>40822</v>
          </cell>
        </row>
        <row r="8">
          <cell r="T8">
            <v>40000</v>
          </cell>
        </row>
        <row r="9">
          <cell r="T9">
            <v>822</v>
          </cell>
        </row>
        <row r="10">
          <cell r="T10">
            <v>135103</v>
          </cell>
        </row>
        <row r="11">
          <cell r="T11">
            <v>78209</v>
          </cell>
        </row>
        <row r="13">
          <cell r="T13">
            <v>56894</v>
          </cell>
        </row>
        <row r="15">
          <cell r="T15">
            <v>160696</v>
          </cell>
        </row>
        <row r="19">
          <cell r="T19">
            <v>1486</v>
          </cell>
        </row>
        <row r="20">
          <cell r="T20">
            <v>1486</v>
          </cell>
        </row>
        <row r="21">
          <cell r="T21">
            <v>204</v>
          </cell>
        </row>
        <row r="22">
          <cell r="T22">
            <v>17</v>
          </cell>
        </row>
        <row r="23">
          <cell r="T23">
            <v>28</v>
          </cell>
        </row>
        <row r="24">
          <cell r="T24">
            <v>52</v>
          </cell>
        </row>
        <row r="28">
          <cell r="T28">
            <v>29</v>
          </cell>
        </row>
        <row r="29">
          <cell r="T29">
            <v>893</v>
          </cell>
        </row>
        <row r="30">
          <cell r="T30">
            <v>110</v>
          </cell>
        </row>
        <row r="31">
          <cell r="T31">
            <v>153</v>
          </cell>
        </row>
        <row r="32">
          <cell r="T32">
            <v>6400</v>
          </cell>
        </row>
        <row r="60">
          <cell r="T60">
            <v>1453</v>
          </cell>
        </row>
        <row r="84">
          <cell r="T84">
            <v>2587</v>
          </cell>
        </row>
        <row r="108">
          <cell r="T108">
            <v>1497</v>
          </cell>
        </row>
        <row r="120">
          <cell r="T120">
            <v>114</v>
          </cell>
        </row>
        <row r="131">
          <cell r="T131">
            <v>1</v>
          </cell>
        </row>
        <row r="138">
          <cell r="T138">
            <v>363</v>
          </cell>
        </row>
      </sheetData>
      <sheetData sheetId="7">
        <row r="6">
          <cell r="T6">
            <v>2911</v>
          </cell>
        </row>
        <row r="34">
          <cell r="T34">
            <v>4599</v>
          </cell>
        </row>
        <row r="36">
          <cell r="T36">
            <v>22</v>
          </cell>
        </row>
        <row r="57">
          <cell r="T57">
            <v>13584</v>
          </cell>
        </row>
        <row r="60">
          <cell r="T60">
            <v>99</v>
          </cell>
        </row>
        <row r="91">
          <cell r="T91">
            <v>1599</v>
          </cell>
        </row>
        <row r="94">
          <cell r="T94">
            <v>1214</v>
          </cell>
        </row>
        <row r="97">
          <cell r="T97">
            <v>14</v>
          </cell>
        </row>
        <row r="119">
          <cell r="T119">
            <v>12922</v>
          </cell>
        </row>
        <row r="121">
          <cell r="T121">
            <v>124</v>
          </cell>
        </row>
        <row r="148">
          <cell r="T148">
            <v>178067</v>
          </cell>
        </row>
        <row r="149">
          <cell r="T149">
            <v>10570</v>
          </cell>
        </row>
        <row r="152">
          <cell r="T152">
            <v>167497</v>
          </cell>
        </row>
        <row r="153">
          <cell r="T153">
            <v>19707</v>
          </cell>
        </row>
        <row r="154">
          <cell r="T154">
            <v>3387</v>
          </cell>
        </row>
        <row r="160">
          <cell r="T160">
            <v>116312</v>
          </cell>
        </row>
        <row r="161">
          <cell r="T161">
            <v>7763</v>
          </cell>
        </row>
        <row r="163">
          <cell r="T163">
            <v>108549</v>
          </cell>
        </row>
        <row r="173">
          <cell r="T173">
            <v>2513</v>
          </cell>
        </row>
      </sheetData>
      <sheetData sheetId="8">
        <row r="6">
          <cell r="T6">
            <v>119484</v>
          </cell>
        </row>
        <row r="19">
          <cell r="T19">
            <v>9930</v>
          </cell>
        </row>
        <row r="29">
          <cell r="T29">
            <v>52</v>
          </cell>
        </row>
        <row r="36">
          <cell r="T36">
            <v>39668</v>
          </cell>
        </row>
        <row r="37">
          <cell r="T37">
            <v>21502</v>
          </cell>
        </row>
        <row r="51">
          <cell r="T51">
            <v>18166</v>
          </cell>
        </row>
        <row r="66">
          <cell r="T66">
            <v>152980</v>
          </cell>
        </row>
        <row r="72">
          <cell r="T72">
            <v>130317</v>
          </cell>
        </row>
        <row r="79">
          <cell r="T79">
            <v>97957</v>
          </cell>
        </row>
        <row r="104">
          <cell r="T104">
            <v>177685</v>
          </cell>
        </row>
        <row r="114">
          <cell r="T114">
            <v>506</v>
          </cell>
        </row>
        <row r="115">
          <cell r="T115">
            <v>17</v>
          </cell>
        </row>
      </sheetData>
      <sheetData sheetId="9">
        <row r="7">
          <cell r="U7">
            <v>115</v>
          </cell>
        </row>
        <row r="22">
          <cell r="U22">
            <v>133</v>
          </cell>
        </row>
        <row r="23">
          <cell r="U23">
            <v>127</v>
          </cell>
        </row>
        <row r="24">
          <cell r="U24">
            <v>8</v>
          </cell>
        </row>
      </sheetData>
      <sheetData sheetId="10">
        <row r="7">
          <cell r="T7">
            <v>247</v>
          </cell>
        </row>
        <row r="13">
          <cell r="T13">
            <v>6</v>
          </cell>
        </row>
        <row r="23">
          <cell r="T23">
            <v>2070</v>
          </cell>
        </row>
        <row r="37">
          <cell r="T37">
            <v>3</v>
          </cell>
        </row>
        <row r="48">
          <cell r="T48">
            <v>47</v>
          </cell>
        </row>
        <row r="108">
          <cell r="T108">
            <v>72</v>
          </cell>
        </row>
        <row r="119">
          <cell r="T119">
            <v>1815</v>
          </cell>
        </row>
        <row r="125">
          <cell r="T125">
            <v>10673</v>
          </cell>
        </row>
        <row r="135">
          <cell r="T135">
            <v>1185</v>
          </cell>
        </row>
        <row r="141">
          <cell r="T141">
            <v>5156</v>
          </cell>
        </row>
        <row r="153">
          <cell r="T153">
            <v>28965</v>
          </cell>
        </row>
        <row r="154">
          <cell r="T154">
            <v>6577</v>
          </cell>
        </row>
        <row r="155">
          <cell r="T155">
            <v>22388</v>
          </cell>
        </row>
        <row r="170">
          <cell r="T170">
            <v>415</v>
          </cell>
        </row>
        <row r="171">
          <cell r="T171">
            <v>1689</v>
          </cell>
        </row>
        <row r="175">
          <cell r="T175">
            <v>9</v>
          </cell>
        </row>
        <row r="182">
          <cell r="T182">
            <v>176</v>
          </cell>
        </row>
        <row r="195">
          <cell r="T195">
            <v>8828</v>
          </cell>
        </row>
        <row r="198">
          <cell r="T198">
            <v>5362</v>
          </cell>
        </row>
      </sheetData>
      <sheetData sheetId="11">
        <row r="6">
          <cell r="T6">
            <v>5142</v>
          </cell>
        </row>
        <row r="7">
          <cell r="T7">
            <v>3538</v>
          </cell>
        </row>
        <row r="8">
          <cell r="T8">
            <v>1604</v>
          </cell>
        </row>
        <row r="33">
          <cell r="T33">
            <v>4782</v>
          </cell>
        </row>
        <row r="148">
          <cell r="T148">
            <v>0</v>
          </cell>
        </row>
        <row r="154">
          <cell r="T154">
            <v>6684</v>
          </cell>
        </row>
        <row r="158">
          <cell r="T158">
            <v>28906</v>
          </cell>
        </row>
        <row r="204">
          <cell r="T204">
            <v>967</v>
          </cell>
        </row>
        <row r="215">
          <cell r="T215">
            <v>131</v>
          </cell>
        </row>
        <row r="221">
          <cell r="T221">
            <v>42</v>
          </cell>
        </row>
      </sheetData>
      <sheetData sheetId="12">
        <row r="6">
          <cell r="T6">
            <v>5</v>
          </cell>
        </row>
        <row r="34">
          <cell r="T34">
            <v>3</v>
          </cell>
        </row>
        <row r="52">
          <cell r="T52">
            <v>308</v>
          </cell>
        </row>
        <row r="59">
          <cell r="T59">
            <v>237</v>
          </cell>
        </row>
        <row r="67">
          <cell r="T67">
            <v>1394</v>
          </cell>
        </row>
        <row r="69">
          <cell r="T69">
            <v>1</v>
          </cell>
        </row>
        <row r="75">
          <cell r="T75">
            <v>6411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НСТРУКЦИЯ"/>
      <sheetName val="ТО"/>
      <sheetName val="ОВАРиС"/>
      <sheetName val="МЕТОДИКА"/>
      <sheetName val="ЛОГИКА"/>
      <sheetName val="АДМ"/>
      <sheetName val="УК"/>
      <sheetName val="ШТРАФЫ"/>
      <sheetName val="ВЕРТИКАЛЬ"/>
      <sheetName val="предложения_ТО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1580</v>
          </cell>
        </row>
        <row r="17">
          <cell r="H17">
            <v>1012</v>
          </cell>
        </row>
        <row r="39">
          <cell r="H39">
            <v>662</v>
          </cell>
        </row>
        <row r="43">
          <cell r="H43">
            <v>0</v>
          </cell>
        </row>
        <row r="53">
          <cell r="H53">
            <v>0</v>
          </cell>
        </row>
        <row r="64">
          <cell r="H64">
            <v>393</v>
          </cell>
        </row>
        <row r="83">
          <cell r="H83">
            <v>2</v>
          </cell>
        </row>
        <row r="95">
          <cell r="H95">
            <v>21</v>
          </cell>
        </row>
        <row r="105">
          <cell r="H105">
            <v>0</v>
          </cell>
        </row>
        <row r="110">
          <cell r="H110">
            <v>0</v>
          </cell>
        </row>
        <row r="122">
          <cell r="H122">
            <v>20</v>
          </cell>
        </row>
        <row r="128">
          <cell r="H128">
            <v>50</v>
          </cell>
        </row>
        <row r="129">
          <cell r="H129">
            <v>6419</v>
          </cell>
        </row>
        <row r="136">
          <cell r="H136">
            <v>2448</v>
          </cell>
        </row>
        <row r="147">
          <cell r="H147">
            <v>31</v>
          </cell>
        </row>
        <row r="165">
          <cell r="H165">
            <v>5486</v>
          </cell>
        </row>
        <row r="166">
          <cell r="H166">
            <v>0</v>
          </cell>
        </row>
        <row r="173">
          <cell r="H173">
            <v>1</v>
          </cell>
        </row>
        <row r="176">
          <cell r="H176">
            <v>103</v>
          </cell>
        </row>
        <row r="184">
          <cell r="H184">
            <v>102</v>
          </cell>
        </row>
        <row r="185">
          <cell r="H185">
            <v>11</v>
          </cell>
        </row>
        <row r="186">
          <cell r="H186">
            <v>91</v>
          </cell>
        </row>
        <row r="187">
          <cell r="H187">
            <v>6</v>
          </cell>
        </row>
        <row r="188">
          <cell r="H188">
            <v>18336</v>
          </cell>
          <cell r="R188">
            <v>28629.500000000004</v>
          </cell>
          <cell r="T188">
            <v>2701</v>
          </cell>
          <cell r="AZ188">
            <v>282</v>
          </cell>
        </row>
      </sheetData>
      <sheetData sheetId="7">
        <row r="16">
          <cell r="H16">
            <v>28</v>
          </cell>
          <cell r="J16">
            <v>0</v>
          </cell>
        </row>
        <row r="19">
          <cell r="H19">
            <v>52</v>
          </cell>
          <cell r="J19">
            <v>3</v>
          </cell>
        </row>
        <row r="22">
          <cell r="H22">
            <v>160</v>
          </cell>
          <cell r="J22">
            <v>40</v>
          </cell>
        </row>
        <row r="23">
          <cell r="H23">
            <v>44</v>
          </cell>
          <cell r="J23">
            <v>13</v>
          </cell>
        </row>
        <row r="26">
          <cell r="H26">
            <v>284</v>
          </cell>
          <cell r="J26">
            <v>56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6"/>
  <sheetViews>
    <sheetView tabSelected="1" zoomScale="90" zoomScaleNormal="90" workbookViewId="0">
      <selection activeCell="L2" sqref="L2"/>
    </sheetView>
  </sheetViews>
  <sheetFormatPr defaultRowHeight="16.5"/>
  <cols>
    <col min="1" max="1" width="5.5703125" style="19" customWidth="1"/>
    <col min="2" max="2" width="15" style="20" customWidth="1"/>
    <col min="3" max="3" width="9" style="20" customWidth="1"/>
    <col min="4" max="4" width="12" style="20" customWidth="1"/>
    <col min="5" max="5" width="56.7109375" style="20" customWidth="1"/>
    <col min="6" max="7" width="6" style="58" hidden="1" customWidth="1"/>
    <col min="8" max="8" width="15.140625" style="21" customWidth="1"/>
    <col min="9" max="9" width="15.7109375" style="21" customWidth="1"/>
    <col min="10" max="10" width="14.7109375" style="21" customWidth="1"/>
    <col min="11" max="16384" width="9.140625" style="17"/>
  </cols>
  <sheetData>
    <row r="1" spans="1:10" s="1" customFormat="1" ht="22.5">
      <c r="A1" s="215" t="s">
        <v>180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s="1" customFormat="1" ht="22.5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3" spans="1:10" s="1" customFormat="1" ht="22.5" customHeight="1">
      <c r="A3" s="215" t="str">
        <f>CONCATENATE([1]ЛОГИКА!$B$5)</f>
        <v>7 месяцев 2016 года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0" s="1" customFormat="1" ht="18.75">
      <c r="A4" s="216"/>
      <c r="B4" s="216"/>
      <c r="C4" s="216"/>
      <c r="D4" s="216"/>
      <c r="E4" s="216"/>
      <c r="F4" s="216"/>
      <c r="G4" s="216"/>
      <c r="H4" s="216"/>
      <c r="I4" s="216"/>
      <c r="J4" s="216"/>
    </row>
    <row r="5" spans="1:10" s="1" customFormat="1" ht="19.5" thickBot="1">
      <c r="A5" s="41"/>
      <c r="B5" s="41"/>
      <c r="C5" s="41"/>
      <c r="D5" s="41"/>
      <c r="E5" s="41"/>
      <c r="F5" s="42"/>
      <c r="G5" s="42"/>
      <c r="H5" s="41"/>
      <c r="I5" s="41"/>
      <c r="J5" s="41"/>
    </row>
    <row r="6" spans="1:10" s="31" customFormat="1" ht="38.25" customHeight="1" thickTop="1" thickBot="1">
      <c r="A6" s="32" t="s">
        <v>0</v>
      </c>
      <c r="B6" s="209" t="s">
        <v>1</v>
      </c>
      <c r="C6" s="209"/>
      <c r="D6" s="209"/>
      <c r="E6" s="209"/>
      <c r="F6" s="43" t="s">
        <v>129</v>
      </c>
      <c r="G6" s="43"/>
      <c r="H6" s="33" t="s">
        <v>61</v>
      </c>
      <c r="I6" s="91"/>
      <c r="J6" s="34"/>
    </row>
    <row r="7" spans="1:10" s="18" customFormat="1" ht="23.25" customHeight="1" thickBot="1">
      <c r="A7" s="150" t="s">
        <v>2</v>
      </c>
      <c r="B7" s="151"/>
      <c r="C7" s="151"/>
      <c r="D7" s="151"/>
      <c r="E7" s="151"/>
      <c r="F7" s="151"/>
      <c r="G7" s="151"/>
      <c r="H7" s="151"/>
      <c r="I7" s="151"/>
      <c r="J7" s="152"/>
    </row>
    <row r="8" spans="1:10" s="1" customFormat="1" ht="25.5" customHeight="1">
      <c r="A8" s="210">
        <v>1</v>
      </c>
      <c r="B8" s="212" t="s">
        <v>3</v>
      </c>
      <c r="C8" s="212"/>
      <c r="D8" s="212"/>
      <c r="E8" s="27" t="s">
        <v>28</v>
      </c>
      <c r="F8" s="44">
        <v>1</v>
      </c>
      <c r="G8" s="44">
        <v>1</v>
      </c>
      <c r="H8" s="8">
        <f>'[1]РПР '!$T$6</f>
        <v>119484</v>
      </c>
      <c r="I8" s="133"/>
      <c r="J8" s="134"/>
    </row>
    <row r="9" spans="1:10" s="1" customFormat="1" ht="25.5" customHeight="1">
      <c r="A9" s="211"/>
      <c r="B9" s="213"/>
      <c r="C9" s="213"/>
      <c r="D9" s="213"/>
      <c r="E9" s="84" t="s">
        <v>4</v>
      </c>
      <c r="F9" s="45">
        <v>14</v>
      </c>
      <c r="G9" s="45">
        <v>14</v>
      </c>
      <c r="H9" s="3">
        <f>'[1]РПР '!$T$19</f>
        <v>9930</v>
      </c>
      <c r="I9" s="135"/>
      <c r="J9" s="136"/>
    </row>
    <row r="10" spans="1:10" s="1" customFormat="1" ht="37.5">
      <c r="A10" s="211"/>
      <c r="B10" s="213"/>
      <c r="C10" s="213"/>
      <c r="D10" s="213"/>
      <c r="E10" s="84" t="s">
        <v>5</v>
      </c>
      <c r="F10" s="45">
        <v>24</v>
      </c>
      <c r="G10" s="45">
        <v>24</v>
      </c>
      <c r="H10" s="3">
        <f>'[1]РПР '!$T$29</f>
        <v>52</v>
      </c>
      <c r="I10" s="135"/>
      <c r="J10" s="136"/>
    </row>
    <row r="11" spans="1:10" s="1" customFormat="1" ht="24.75" customHeight="1">
      <c r="A11" s="214">
        <v>2</v>
      </c>
      <c r="B11" s="208" t="s">
        <v>6</v>
      </c>
      <c r="C11" s="208"/>
      <c r="D11" s="208"/>
      <c r="E11" s="2" t="s">
        <v>7</v>
      </c>
      <c r="F11" s="45">
        <v>66</v>
      </c>
      <c r="G11" s="45">
        <v>61</v>
      </c>
      <c r="H11" s="3">
        <f>'[1]РПР '!$T$66</f>
        <v>152980</v>
      </c>
      <c r="I11" s="135"/>
      <c r="J11" s="136"/>
    </row>
    <row r="12" spans="1:10" s="1" customFormat="1" ht="37.5">
      <c r="A12" s="214"/>
      <c r="B12" s="208"/>
      <c r="C12" s="208"/>
      <c r="D12" s="208"/>
      <c r="E12" s="84" t="s">
        <v>8</v>
      </c>
      <c r="F12" s="45">
        <v>72</v>
      </c>
      <c r="G12" s="45">
        <v>67</v>
      </c>
      <c r="H12" s="3">
        <f>'[1]РПР '!$T$72</f>
        <v>130317</v>
      </c>
      <c r="I12" s="135"/>
      <c r="J12" s="136"/>
    </row>
    <row r="13" spans="1:10" s="1" customFormat="1" ht="22.5" customHeight="1">
      <c r="A13" s="214"/>
      <c r="B13" s="208"/>
      <c r="C13" s="208"/>
      <c r="D13" s="208"/>
      <c r="E13" s="84" t="s">
        <v>9</v>
      </c>
      <c r="F13" s="45">
        <v>79</v>
      </c>
      <c r="G13" s="45">
        <v>74</v>
      </c>
      <c r="H13" s="3">
        <f>'[1]РПР '!$T$79</f>
        <v>97957</v>
      </c>
      <c r="I13" s="135"/>
      <c r="J13" s="136"/>
    </row>
    <row r="14" spans="1:10" s="1" customFormat="1" ht="18.75">
      <c r="A14" s="90">
        <v>3</v>
      </c>
      <c r="B14" s="195" t="s">
        <v>130</v>
      </c>
      <c r="C14" s="195"/>
      <c r="D14" s="195"/>
      <c r="E14" s="195"/>
      <c r="F14" s="46">
        <v>114</v>
      </c>
      <c r="G14" s="46">
        <v>99</v>
      </c>
      <c r="H14" s="3">
        <f>'[1]РПР '!$T$104</f>
        <v>177685</v>
      </c>
      <c r="I14" s="135"/>
      <c r="J14" s="136"/>
    </row>
    <row r="15" spans="1:10" s="1" customFormat="1" ht="18.75">
      <c r="A15" s="90">
        <v>4</v>
      </c>
      <c r="B15" s="195" t="s">
        <v>62</v>
      </c>
      <c r="C15" s="195"/>
      <c r="D15" s="195"/>
      <c r="E15" s="195"/>
      <c r="F15" s="46">
        <v>124</v>
      </c>
      <c r="G15" s="46">
        <v>109</v>
      </c>
      <c r="H15" s="3">
        <f>'[1]РПР '!$T$114</f>
        <v>506</v>
      </c>
      <c r="I15" s="135"/>
      <c r="J15" s="136"/>
    </row>
    <row r="16" spans="1:10" s="1" customFormat="1" ht="44.25" customHeight="1" thickBot="1">
      <c r="A16" s="90">
        <v>5</v>
      </c>
      <c r="B16" s="195" t="s">
        <v>102</v>
      </c>
      <c r="C16" s="195"/>
      <c r="D16" s="195"/>
      <c r="E16" s="195"/>
      <c r="F16" s="46">
        <v>127</v>
      </c>
      <c r="G16" s="46">
        <v>110</v>
      </c>
      <c r="H16" s="3">
        <f>'[1]РПР '!$T$115</f>
        <v>17</v>
      </c>
      <c r="I16" s="135"/>
      <c r="J16" s="136"/>
    </row>
    <row r="17" spans="1:10" s="1" customFormat="1" ht="24" customHeight="1">
      <c r="A17" s="179">
        <v>6</v>
      </c>
      <c r="B17" s="173" t="s">
        <v>68</v>
      </c>
      <c r="C17" s="174"/>
      <c r="D17" s="174"/>
      <c r="E17" s="175"/>
      <c r="F17" s="48">
        <v>36</v>
      </c>
      <c r="G17" s="48">
        <v>31</v>
      </c>
      <c r="H17" s="8">
        <f>'[1]РПР '!$T$36</f>
        <v>39668</v>
      </c>
      <c r="I17" s="8"/>
      <c r="J17" s="103"/>
    </row>
    <row r="18" spans="1:10" s="1" customFormat="1" ht="24" customHeight="1">
      <c r="A18" s="180"/>
      <c r="B18" s="176" t="s">
        <v>12</v>
      </c>
      <c r="C18" s="177"/>
      <c r="D18" s="177"/>
      <c r="E18" s="178"/>
      <c r="F18" s="49">
        <v>37</v>
      </c>
      <c r="G18" s="49">
        <v>32</v>
      </c>
      <c r="H18" s="9">
        <f>'[1]РПР '!$T$37</f>
        <v>21502</v>
      </c>
      <c r="I18" s="9"/>
      <c r="J18" s="104"/>
    </row>
    <row r="19" spans="1:10" s="1" customFormat="1" ht="24" customHeight="1" thickBot="1">
      <c r="A19" s="181"/>
      <c r="B19" s="170" t="s">
        <v>13</v>
      </c>
      <c r="C19" s="171"/>
      <c r="D19" s="171"/>
      <c r="E19" s="172"/>
      <c r="F19" s="50">
        <v>51</v>
      </c>
      <c r="G19" s="50">
        <v>46</v>
      </c>
      <c r="H19" s="15">
        <f>'[1]РПР '!$T$51</f>
        <v>18166</v>
      </c>
      <c r="I19" s="15"/>
      <c r="J19" s="105"/>
    </row>
    <row r="20" spans="1:10" s="18" customFormat="1" ht="23.25" customHeight="1" thickBot="1">
      <c r="A20" s="150" t="s">
        <v>10</v>
      </c>
      <c r="B20" s="151"/>
      <c r="C20" s="151"/>
      <c r="D20" s="151"/>
      <c r="E20" s="151"/>
      <c r="F20" s="151"/>
      <c r="G20" s="151"/>
      <c r="H20" s="151"/>
      <c r="I20" s="151"/>
      <c r="J20" s="152"/>
    </row>
    <row r="21" spans="1:10" s="1" customFormat="1" ht="18.75">
      <c r="A21" s="259">
        <v>7</v>
      </c>
      <c r="B21" s="169" t="s">
        <v>63</v>
      </c>
      <c r="C21" s="169"/>
      <c r="D21" s="169"/>
      <c r="E21" s="169"/>
      <c r="F21" s="51">
        <v>1</v>
      </c>
      <c r="G21" s="51">
        <v>1</v>
      </c>
      <c r="H21" s="11">
        <f>[1]ГР!$T$6</f>
        <v>5142</v>
      </c>
      <c r="I21" s="11"/>
      <c r="J21" s="104"/>
    </row>
    <row r="22" spans="1:10" s="1" customFormat="1" ht="18.75">
      <c r="A22" s="254"/>
      <c r="B22" s="208" t="s">
        <v>34</v>
      </c>
      <c r="C22" s="208"/>
      <c r="D22" s="220" t="s">
        <v>64</v>
      </c>
      <c r="E22" s="220"/>
      <c r="F22" s="46">
        <v>28</v>
      </c>
      <c r="G22" s="46">
        <v>28</v>
      </c>
      <c r="H22" s="4">
        <f>[1]ГР!$T$33</f>
        <v>4782</v>
      </c>
      <c r="I22" s="4"/>
      <c r="J22" s="104"/>
    </row>
    <row r="23" spans="1:10" s="1" customFormat="1" ht="18.75">
      <c r="A23" s="254"/>
      <c r="B23" s="208" t="s">
        <v>65</v>
      </c>
      <c r="C23" s="208"/>
      <c r="D23" s="208"/>
      <c r="E23" s="84" t="s">
        <v>66</v>
      </c>
      <c r="F23" s="45">
        <v>2</v>
      </c>
      <c r="G23" s="45">
        <v>2</v>
      </c>
      <c r="H23" s="4">
        <f>[1]ГР!$T$7</f>
        <v>3538</v>
      </c>
      <c r="I23" s="4"/>
      <c r="J23" s="104"/>
    </row>
    <row r="24" spans="1:10" s="1" customFormat="1" ht="18.75">
      <c r="A24" s="255"/>
      <c r="B24" s="208"/>
      <c r="C24" s="208"/>
      <c r="D24" s="208"/>
      <c r="E24" s="84" t="s">
        <v>67</v>
      </c>
      <c r="F24" s="45">
        <v>3</v>
      </c>
      <c r="G24" s="45">
        <v>3</v>
      </c>
      <c r="H24" s="4">
        <f>[1]ГР!$T$8</f>
        <v>1604</v>
      </c>
      <c r="I24" s="4"/>
      <c r="J24" s="104"/>
    </row>
    <row r="25" spans="1:10" s="1" customFormat="1" ht="18.75">
      <c r="A25" s="85">
        <v>8</v>
      </c>
      <c r="B25" s="195" t="s">
        <v>134</v>
      </c>
      <c r="C25" s="195"/>
      <c r="D25" s="195"/>
      <c r="E25" s="195"/>
      <c r="F25" s="46" t="s">
        <v>135</v>
      </c>
      <c r="G25" s="46" t="s">
        <v>135</v>
      </c>
      <c r="H25" s="4">
        <f>[1]ГР!$T$148+[1]ГР!$T$151</f>
        <v>0</v>
      </c>
      <c r="I25" s="4"/>
      <c r="J25" s="104"/>
    </row>
    <row r="26" spans="1:10" s="5" customFormat="1" ht="18.75">
      <c r="A26" s="85">
        <v>9</v>
      </c>
      <c r="B26" s="226" t="s">
        <v>11</v>
      </c>
      <c r="C26" s="226"/>
      <c r="D26" s="226"/>
      <c r="E26" s="226"/>
      <c r="F26" s="52">
        <v>149</v>
      </c>
      <c r="G26" s="52">
        <v>149</v>
      </c>
      <c r="H26" s="4">
        <f>[1]ГР!$T$154</f>
        <v>6684</v>
      </c>
      <c r="I26" s="4"/>
      <c r="J26" s="104"/>
    </row>
    <row r="27" spans="1:10" s="6" customFormat="1" ht="57" customHeight="1">
      <c r="A27" s="85">
        <v>10</v>
      </c>
      <c r="B27" s="228" t="s">
        <v>136</v>
      </c>
      <c r="C27" s="228"/>
      <c r="D27" s="228"/>
      <c r="E27" s="228"/>
      <c r="F27" s="53">
        <v>153</v>
      </c>
      <c r="G27" s="53">
        <v>153</v>
      </c>
      <c r="H27" s="4">
        <f>[1]ГР!$T$158</f>
        <v>28906</v>
      </c>
      <c r="I27" s="4"/>
      <c r="J27" s="104"/>
    </row>
    <row r="28" spans="1:10" s="6" customFormat="1" ht="18.75">
      <c r="A28" s="85">
        <v>11</v>
      </c>
      <c r="B28" s="195" t="s">
        <v>118</v>
      </c>
      <c r="C28" s="195"/>
      <c r="D28" s="195"/>
      <c r="E28" s="195"/>
      <c r="F28" s="46">
        <v>210</v>
      </c>
      <c r="G28" s="46">
        <v>210</v>
      </c>
      <c r="H28" s="4">
        <f>[1]ГР!$T$215</f>
        <v>131</v>
      </c>
      <c r="I28" s="4"/>
      <c r="J28" s="104"/>
    </row>
    <row r="29" spans="1:10" s="1" customFormat="1" ht="39.75" customHeight="1">
      <c r="A29" s="85">
        <v>12</v>
      </c>
      <c r="B29" s="195" t="s">
        <v>119</v>
      </c>
      <c r="C29" s="195"/>
      <c r="D29" s="195"/>
      <c r="E29" s="195"/>
      <c r="F29" s="46">
        <v>216</v>
      </c>
      <c r="G29" s="46">
        <v>216</v>
      </c>
      <c r="H29" s="4">
        <f>[1]ГР!$T$221</f>
        <v>42</v>
      </c>
      <c r="I29" s="4"/>
      <c r="J29" s="104"/>
    </row>
    <row r="30" spans="1:10" s="7" customFormat="1" ht="39" customHeight="1" thickBot="1">
      <c r="A30" s="85">
        <v>13</v>
      </c>
      <c r="B30" s="227" t="s">
        <v>120</v>
      </c>
      <c r="C30" s="227"/>
      <c r="D30" s="227"/>
      <c r="E30" s="227"/>
      <c r="F30" s="47">
        <v>199</v>
      </c>
      <c r="G30" s="47">
        <v>199</v>
      </c>
      <c r="H30" s="26">
        <f>[1]ГР!$T$204</f>
        <v>967</v>
      </c>
      <c r="I30" s="26"/>
      <c r="J30" s="104"/>
    </row>
    <row r="31" spans="1:10" s="18" customFormat="1" ht="23.25" customHeight="1" thickBot="1">
      <c r="A31" s="150" t="s">
        <v>116</v>
      </c>
      <c r="B31" s="151"/>
      <c r="C31" s="151"/>
      <c r="D31" s="151"/>
      <c r="E31" s="151"/>
      <c r="F31" s="151"/>
      <c r="G31" s="151"/>
      <c r="H31" s="151"/>
      <c r="I31" s="151"/>
      <c r="J31" s="152"/>
    </row>
    <row r="32" spans="1:10" s="1" customFormat="1" ht="24" customHeight="1">
      <c r="A32" s="89">
        <v>14</v>
      </c>
      <c r="B32" s="176" t="s">
        <v>14</v>
      </c>
      <c r="C32" s="177"/>
      <c r="D32" s="177"/>
      <c r="E32" s="178"/>
      <c r="F32" s="54">
        <v>1</v>
      </c>
      <c r="G32" s="54">
        <v>1</v>
      </c>
      <c r="H32" s="3">
        <f>'[1]РВР '!$T$6</f>
        <v>2911</v>
      </c>
      <c r="I32" s="3"/>
      <c r="J32" s="104"/>
    </row>
    <row r="33" spans="1:15" s="1" customFormat="1" ht="24" customHeight="1">
      <c r="A33" s="92">
        <v>15</v>
      </c>
      <c r="B33" s="176" t="s">
        <v>15</v>
      </c>
      <c r="C33" s="177"/>
      <c r="D33" s="177"/>
      <c r="E33" s="178"/>
      <c r="F33" s="54">
        <v>163</v>
      </c>
      <c r="G33" s="54">
        <v>168</v>
      </c>
      <c r="H33" s="3">
        <f>'[1]РВР '!$T$173</f>
        <v>2513</v>
      </c>
      <c r="I33" s="3"/>
      <c r="J33" s="104"/>
    </row>
    <row r="34" spans="1:15" s="1" customFormat="1" ht="20.25" customHeight="1">
      <c r="A34" s="230">
        <v>16</v>
      </c>
      <c r="B34" s="232" t="s">
        <v>69</v>
      </c>
      <c r="C34" s="233"/>
      <c r="D34" s="234"/>
      <c r="E34" s="10" t="s">
        <v>28</v>
      </c>
      <c r="F34" s="46">
        <v>27</v>
      </c>
      <c r="G34" s="46">
        <v>29</v>
      </c>
      <c r="H34" s="3">
        <f>'[1]РВР '!$T$34</f>
        <v>4599</v>
      </c>
      <c r="I34" s="3"/>
      <c r="J34" s="104"/>
    </row>
    <row r="35" spans="1:15" s="1" customFormat="1" ht="20.25" customHeight="1">
      <c r="A35" s="180"/>
      <c r="B35" s="235"/>
      <c r="C35" s="236"/>
      <c r="D35" s="237"/>
      <c r="E35" s="10" t="s">
        <v>70</v>
      </c>
      <c r="F35" s="46">
        <v>29</v>
      </c>
      <c r="G35" s="46">
        <v>31</v>
      </c>
      <c r="H35" s="3">
        <f>'[1]РВР '!$T$36</f>
        <v>22</v>
      </c>
      <c r="I35" s="3"/>
      <c r="J35" s="104"/>
    </row>
    <row r="36" spans="1:15" s="1" customFormat="1" ht="20.25" customHeight="1">
      <c r="A36" s="231"/>
      <c r="B36" s="238"/>
      <c r="C36" s="239"/>
      <c r="D36" s="240"/>
      <c r="E36" s="10" t="s">
        <v>31</v>
      </c>
      <c r="F36" s="46">
        <v>52</v>
      </c>
      <c r="G36" s="46">
        <v>55</v>
      </c>
      <c r="H36" s="3">
        <f>'[1]РВР '!$T$60</f>
        <v>99</v>
      </c>
      <c r="I36" s="3"/>
      <c r="J36" s="104"/>
    </row>
    <row r="37" spans="1:15" s="1" customFormat="1" ht="20.25" customHeight="1">
      <c r="A37" s="230">
        <v>17</v>
      </c>
      <c r="B37" s="185" t="s">
        <v>71</v>
      </c>
      <c r="C37" s="186"/>
      <c r="D37" s="241"/>
      <c r="E37" s="10" t="s">
        <v>28</v>
      </c>
      <c r="F37" s="46">
        <v>83</v>
      </c>
      <c r="G37" s="46">
        <v>86</v>
      </c>
      <c r="H37" s="3">
        <f>'[1]РВР '!$T$91</f>
        <v>1599</v>
      </c>
      <c r="I37" s="3"/>
      <c r="J37" s="104"/>
    </row>
    <row r="38" spans="1:15" s="1" customFormat="1" ht="20.25" customHeight="1">
      <c r="A38" s="180"/>
      <c r="B38" s="187"/>
      <c r="C38" s="188"/>
      <c r="D38" s="242"/>
      <c r="E38" s="10" t="s">
        <v>70</v>
      </c>
      <c r="F38" s="46">
        <v>89</v>
      </c>
      <c r="G38" s="111">
        <v>92</v>
      </c>
      <c r="H38" s="3">
        <f>'[1]РВР '!$T$97</f>
        <v>14</v>
      </c>
      <c r="I38" s="3"/>
      <c r="J38" s="104"/>
    </row>
    <row r="39" spans="1:15" s="1" customFormat="1" ht="20.25" customHeight="1">
      <c r="A39" s="180"/>
      <c r="B39" s="187"/>
      <c r="C39" s="188"/>
      <c r="D39" s="242"/>
      <c r="E39" s="10" t="s">
        <v>31</v>
      </c>
      <c r="F39" s="46">
        <v>113</v>
      </c>
      <c r="G39" s="111">
        <v>116</v>
      </c>
      <c r="H39" s="3">
        <f>'[1]РВР '!$T$121</f>
        <v>124</v>
      </c>
      <c r="I39" s="3"/>
      <c r="J39" s="104"/>
    </row>
    <row r="40" spans="1:15" s="1" customFormat="1" ht="20.25" customHeight="1">
      <c r="A40" s="180"/>
      <c r="B40" s="187"/>
      <c r="C40" s="188"/>
      <c r="D40" s="242"/>
      <c r="E40" s="10" t="s">
        <v>72</v>
      </c>
      <c r="F40" s="46">
        <v>86</v>
      </c>
      <c r="G40" s="111">
        <v>89</v>
      </c>
      <c r="H40" s="3">
        <f>'[1]РВР '!$T$94</f>
        <v>1214</v>
      </c>
      <c r="I40" s="3"/>
      <c r="J40" s="104"/>
    </row>
    <row r="41" spans="1:15" s="1" customFormat="1" ht="20.25" customHeight="1">
      <c r="A41" s="196" t="s">
        <v>171</v>
      </c>
      <c r="B41" s="198" t="s">
        <v>16</v>
      </c>
      <c r="C41" s="199"/>
      <c r="D41" s="200"/>
      <c r="E41" s="2" t="s">
        <v>18</v>
      </c>
      <c r="F41" s="46">
        <v>50</v>
      </c>
      <c r="G41" s="111">
        <v>52</v>
      </c>
      <c r="H41" s="3">
        <f>'[1]РВР '!$T$57</f>
        <v>13584</v>
      </c>
      <c r="I41" s="3"/>
      <c r="J41" s="104"/>
    </row>
    <row r="42" spans="1:15" s="1" customFormat="1" ht="20.25" customHeight="1">
      <c r="A42" s="197"/>
      <c r="B42" s="201"/>
      <c r="C42" s="202"/>
      <c r="D42" s="203"/>
      <c r="E42" s="10" t="s">
        <v>17</v>
      </c>
      <c r="F42" s="45">
        <v>111</v>
      </c>
      <c r="G42" s="112">
        <v>114</v>
      </c>
      <c r="H42" s="3">
        <f>'[1]РВР '!$T$119</f>
        <v>12922</v>
      </c>
      <c r="I42" s="3"/>
      <c r="J42" s="104"/>
    </row>
    <row r="43" spans="1:15" s="5" customFormat="1" ht="22.5" customHeight="1">
      <c r="A43" s="243">
        <v>19</v>
      </c>
      <c r="B43" s="244" t="s">
        <v>19</v>
      </c>
      <c r="C43" s="244"/>
      <c r="D43" s="244"/>
      <c r="E43" s="244"/>
      <c r="F43" s="73">
        <v>140</v>
      </c>
      <c r="G43" s="113">
        <v>143</v>
      </c>
      <c r="H43" s="16">
        <f>'[1]РВР '!$T$148</f>
        <v>178067</v>
      </c>
      <c r="I43" s="16"/>
      <c r="J43" s="106"/>
      <c r="K43" s="1"/>
      <c r="L43" s="1"/>
      <c r="M43" s="1"/>
      <c r="N43" s="1"/>
      <c r="O43" s="1"/>
    </row>
    <row r="44" spans="1:15" s="5" customFormat="1" ht="22.5" customHeight="1">
      <c r="A44" s="243"/>
      <c r="B44" s="229" t="s">
        <v>20</v>
      </c>
      <c r="C44" s="228" t="s">
        <v>21</v>
      </c>
      <c r="D44" s="228"/>
      <c r="E44" s="228"/>
      <c r="F44" s="53">
        <v>141</v>
      </c>
      <c r="G44" s="114">
        <v>144</v>
      </c>
      <c r="H44" s="4">
        <f>'[1]РВР '!$T$149</f>
        <v>10570</v>
      </c>
      <c r="I44" s="4"/>
      <c r="J44" s="104"/>
      <c r="K44" s="1"/>
      <c r="L44" s="1"/>
      <c r="M44" s="1"/>
      <c r="N44" s="1"/>
      <c r="O44" s="1"/>
    </row>
    <row r="45" spans="1:15" s="5" customFormat="1" ht="22.5" customHeight="1">
      <c r="A45" s="243"/>
      <c r="B45" s="229"/>
      <c r="C45" s="228" t="s">
        <v>22</v>
      </c>
      <c r="D45" s="228"/>
      <c r="E45" s="228"/>
      <c r="F45" s="53">
        <v>142</v>
      </c>
      <c r="G45" s="114">
        <v>147</v>
      </c>
      <c r="H45" s="4">
        <f>'[1]РВР '!$T$152</f>
        <v>167497</v>
      </c>
      <c r="I45" s="4"/>
      <c r="J45" s="104"/>
      <c r="K45" s="1"/>
      <c r="L45" s="1"/>
      <c r="M45" s="1"/>
      <c r="N45" s="1"/>
      <c r="O45" s="1"/>
    </row>
    <row r="46" spans="1:15" s="5" customFormat="1" ht="22.5" customHeight="1">
      <c r="A46" s="243"/>
      <c r="B46" s="229"/>
      <c r="C46" s="229" t="s">
        <v>42</v>
      </c>
      <c r="D46" s="228" t="s">
        <v>73</v>
      </c>
      <c r="E46" s="228"/>
      <c r="F46" s="53">
        <v>143</v>
      </c>
      <c r="G46" s="114">
        <v>148</v>
      </c>
      <c r="H46" s="4">
        <f>'[1]РВР '!$T$153</f>
        <v>19707</v>
      </c>
      <c r="I46" s="4"/>
      <c r="J46" s="104"/>
      <c r="K46" s="1"/>
      <c r="L46" s="1"/>
      <c r="M46" s="1"/>
      <c r="N46" s="1"/>
      <c r="O46" s="1"/>
    </row>
    <row r="47" spans="1:15" s="5" customFormat="1" ht="22.5" customHeight="1">
      <c r="A47" s="243"/>
      <c r="B47" s="229"/>
      <c r="C47" s="229"/>
      <c r="D47" s="207" t="s">
        <v>23</v>
      </c>
      <c r="E47" s="207"/>
      <c r="F47" s="53">
        <v>144</v>
      </c>
      <c r="G47" s="114">
        <v>149</v>
      </c>
      <c r="H47" s="4">
        <f>'[1]РВР '!$T$154</f>
        <v>3387</v>
      </c>
      <c r="I47" s="4"/>
      <c r="J47" s="104"/>
      <c r="K47" s="1"/>
      <c r="L47" s="1"/>
      <c r="M47" s="1"/>
      <c r="N47" s="1"/>
      <c r="O47" s="1"/>
    </row>
    <row r="48" spans="1:15" s="12" customFormat="1" ht="22.5" customHeight="1">
      <c r="A48" s="191">
        <v>20</v>
      </c>
      <c r="B48" s="207" t="s">
        <v>24</v>
      </c>
      <c r="C48" s="207"/>
      <c r="D48" s="207"/>
      <c r="E48" s="207"/>
      <c r="F48" s="53">
        <v>150</v>
      </c>
      <c r="G48" s="114">
        <v>155</v>
      </c>
      <c r="H48" s="4">
        <f>'[1]РВР '!$T$160</f>
        <v>116312</v>
      </c>
      <c r="I48" s="4"/>
      <c r="J48" s="104"/>
      <c r="K48" s="1"/>
      <c r="L48" s="1"/>
      <c r="M48" s="1"/>
      <c r="N48" s="1"/>
      <c r="O48" s="1"/>
    </row>
    <row r="49" spans="1:15" s="12" customFormat="1" ht="22.5" customHeight="1">
      <c r="A49" s="191"/>
      <c r="B49" s="193" t="s">
        <v>25</v>
      </c>
      <c r="C49" s="207" t="s">
        <v>103</v>
      </c>
      <c r="D49" s="207"/>
      <c r="E49" s="207"/>
      <c r="F49" s="53">
        <v>151</v>
      </c>
      <c r="G49" s="114">
        <v>156</v>
      </c>
      <c r="H49" s="4">
        <f>'[1]РВР '!$T$161</f>
        <v>7763</v>
      </c>
      <c r="I49" s="4"/>
      <c r="J49" s="104"/>
      <c r="K49" s="1"/>
      <c r="L49" s="1"/>
      <c r="M49" s="1"/>
      <c r="N49" s="1"/>
      <c r="O49" s="1"/>
    </row>
    <row r="50" spans="1:15" s="12" customFormat="1" ht="66" customHeight="1" thickBot="1">
      <c r="A50" s="192"/>
      <c r="B50" s="194"/>
      <c r="C50" s="207" t="s">
        <v>104</v>
      </c>
      <c r="D50" s="207"/>
      <c r="E50" s="207"/>
      <c r="F50" s="56">
        <v>153</v>
      </c>
      <c r="G50" s="115">
        <v>158</v>
      </c>
      <c r="H50" s="26">
        <f>'[1]РВР '!$T$163</f>
        <v>108549</v>
      </c>
      <c r="I50" s="26"/>
      <c r="J50" s="104"/>
    </row>
    <row r="51" spans="1:15" s="18" customFormat="1" ht="23.25" customHeight="1" thickBot="1">
      <c r="A51" s="150" t="s">
        <v>26</v>
      </c>
      <c r="B51" s="151"/>
      <c r="C51" s="151"/>
      <c r="D51" s="151"/>
      <c r="E51" s="151"/>
      <c r="F51" s="151"/>
      <c r="G51" s="151"/>
      <c r="H51" s="151"/>
      <c r="I51" s="151"/>
      <c r="J51" s="152"/>
    </row>
    <row r="52" spans="1:15" s="1" customFormat="1" ht="18.75">
      <c r="A52" s="182">
        <v>21</v>
      </c>
      <c r="B52" s="185" t="s">
        <v>27</v>
      </c>
      <c r="C52" s="186"/>
      <c r="D52" s="241"/>
      <c r="E52" s="14" t="s">
        <v>28</v>
      </c>
      <c r="F52" s="57">
        <v>2</v>
      </c>
      <c r="G52" s="57">
        <v>2</v>
      </c>
      <c r="H52" s="3">
        <f>'[1]ВТМ '!$T$7</f>
        <v>247</v>
      </c>
      <c r="I52" s="3"/>
      <c r="J52" s="104"/>
    </row>
    <row r="53" spans="1:15" s="1" customFormat="1" ht="18.75">
      <c r="A53" s="183"/>
      <c r="B53" s="187"/>
      <c r="C53" s="188"/>
      <c r="D53" s="242"/>
      <c r="E53" s="10" t="s">
        <v>29</v>
      </c>
      <c r="F53" s="69">
        <v>8</v>
      </c>
      <c r="G53" s="118">
        <v>8</v>
      </c>
      <c r="H53" s="3">
        <f>'[1]ВТМ '!$T$13</f>
        <v>6</v>
      </c>
      <c r="I53" s="3"/>
      <c r="J53" s="104"/>
    </row>
    <row r="54" spans="1:15" s="1" customFormat="1" ht="18.75">
      <c r="A54" s="182">
        <v>22</v>
      </c>
      <c r="B54" s="185" t="s">
        <v>30</v>
      </c>
      <c r="C54" s="186"/>
      <c r="D54" s="186"/>
      <c r="E54" s="10" t="s">
        <v>28</v>
      </c>
      <c r="F54" s="69">
        <v>18</v>
      </c>
      <c r="G54" s="118">
        <v>18</v>
      </c>
      <c r="H54" s="3">
        <f>'[1]ВТМ '!$T$23</f>
        <v>2070</v>
      </c>
      <c r="I54" s="3"/>
      <c r="J54" s="104"/>
    </row>
    <row r="55" spans="1:15" s="1" customFormat="1" ht="18.75">
      <c r="A55" s="183"/>
      <c r="B55" s="187"/>
      <c r="C55" s="188"/>
      <c r="D55" s="188"/>
      <c r="E55" s="70" t="s">
        <v>121</v>
      </c>
      <c r="F55" s="69">
        <v>39</v>
      </c>
      <c r="G55" s="118">
        <v>43</v>
      </c>
      <c r="H55" s="3">
        <f>'[1]ВТМ '!$T$48</f>
        <v>47</v>
      </c>
      <c r="I55" s="3"/>
      <c r="J55" s="104"/>
    </row>
    <row r="56" spans="1:15" s="1" customFormat="1" ht="18.75">
      <c r="A56" s="183"/>
      <c r="B56" s="187"/>
      <c r="C56" s="188"/>
      <c r="D56" s="188"/>
      <c r="E56" s="10" t="s">
        <v>29</v>
      </c>
      <c r="F56" s="69">
        <v>28</v>
      </c>
      <c r="G56" s="118">
        <v>32</v>
      </c>
      <c r="H56" s="3">
        <f>'[1]ВТМ '!$T$37</f>
        <v>3</v>
      </c>
      <c r="I56" s="3"/>
      <c r="J56" s="104"/>
    </row>
    <row r="57" spans="1:15" s="1" customFormat="1" ht="18.75">
      <c r="A57" s="184"/>
      <c r="B57" s="189"/>
      <c r="C57" s="190"/>
      <c r="D57" s="190"/>
      <c r="E57" s="10" t="s">
        <v>31</v>
      </c>
      <c r="F57" s="54">
        <v>89</v>
      </c>
      <c r="G57" s="119">
        <v>103</v>
      </c>
      <c r="H57" s="3">
        <f>'[1]ВТМ '!$T$108</f>
        <v>72</v>
      </c>
      <c r="I57" s="3"/>
      <c r="J57" s="104"/>
    </row>
    <row r="58" spans="1:15" s="1" customFormat="1" ht="18.75">
      <c r="A58" s="182">
        <v>23</v>
      </c>
      <c r="B58" s="232" t="s">
        <v>122</v>
      </c>
      <c r="C58" s="233"/>
      <c r="D58" s="234"/>
      <c r="E58" s="10" t="s">
        <v>28</v>
      </c>
      <c r="F58" s="69">
        <v>139</v>
      </c>
      <c r="G58" s="118">
        <v>148</v>
      </c>
      <c r="H58" s="3">
        <f>'[1]ВТМ '!$T$153</f>
        <v>28965</v>
      </c>
      <c r="I58" s="3"/>
      <c r="J58" s="104"/>
    </row>
    <row r="59" spans="1:15" s="1" customFormat="1" ht="18.75">
      <c r="A59" s="183"/>
      <c r="B59" s="235"/>
      <c r="C59" s="236"/>
      <c r="D59" s="237"/>
      <c r="E59" s="70" t="s">
        <v>124</v>
      </c>
      <c r="F59" s="69">
        <v>140</v>
      </c>
      <c r="G59" s="118">
        <v>149</v>
      </c>
      <c r="H59" s="3">
        <f>'[1]ВТМ '!$T$154</f>
        <v>6577</v>
      </c>
      <c r="I59" s="3"/>
      <c r="J59" s="104"/>
    </row>
    <row r="60" spans="1:15" s="1" customFormat="1" ht="18.75">
      <c r="A60" s="183"/>
      <c r="B60" s="235"/>
      <c r="C60" s="236"/>
      <c r="D60" s="237"/>
      <c r="E60" s="70" t="s">
        <v>123</v>
      </c>
      <c r="F60" s="69">
        <v>141</v>
      </c>
      <c r="G60" s="118">
        <v>150</v>
      </c>
      <c r="H60" s="3">
        <f>'[1]ВТМ '!$T$155</f>
        <v>22388</v>
      </c>
      <c r="I60" s="3"/>
      <c r="J60" s="104"/>
    </row>
    <row r="61" spans="1:15" s="1" customFormat="1" ht="18.75">
      <c r="A61" s="183"/>
      <c r="B61" s="235"/>
      <c r="C61" s="236"/>
      <c r="D61" s="237"/>
      <c r="E61" s="71" t="s">
        <v>125</v>
      </c>
      <c r="F61" s="55">
        <v>17</v>
      </c>
      <c r="G61" s="120">
        <v>166</v>
      </c>
      <c r="H61" s="3">
        <f>'[1]ВТМ '!$T$171</f>
        <v>1689</v>
      </c>
      <c r="I61" s="3"/>
      <c r="J61" s="104"/>
    </row>
    <row r="62" spans="1:15" s="1" customFormat="1" ht="18.75">
      <c r="A62" s="183"/>
      <c r="B62" s="235"/>
      <c r="C62" s="236"/>
      <c r="D62" s="237"/>
      <c r="E62" s="10" t="s">
        <v>70</v>
      </c>
      <c r="F62" s="69" t="s">
        <v>131</v>
      </c>
      <c r="G62" s="118" t="s">
        <v>177</v>
      </c>
      <c r="H62" s="3">
        <f>'[1]ВТМ '!$T$170+'[1]ВТМ '!$T$175</f>
        <v>424</v>
      </c>
      <c r="I62" s="3"/>
      <c r="J62" s="104"/>
    </row>
    <row r="63" spans="1:15" s="1" customFormat="1" ht="18.75">
      <c r="A63" s="184"/>
      <c r="B63" s="238"/>
      <c r="C63" s="239"/>
      <c r="D63" s="240"/>
      <c r="E63" s="10" t="s">
        <v>31</v>
      </c>
      <c r="F63" s="54">
        <v>166</v>
      </c>
      <c r="G63" s="119">
        <v>177</v>
      </c>
      <c r="H63" s="3">
        <f>'[1]ВТМ '!$T$182</f>
        <v>176</v>
      </c>
      <c r="I63" s="3"/>
      <c r="J63" s="104"/>
    </row>
    <row r="64" spans="1:15" s="1" customFormat="1" ht="18.75" customHeight="1">
      <c r="A64" s="182">
        <v>24</v>
      </c>
      <c r="B64" s="232" t="s">
        <v>126</v>
      </c>
      <c r="C64" s="233"/>
      <c r="D64" s="234"/>
      <c r="E64" s="2" t="s">
        <v>127</v>
      </c>
      <c r="F64" s="59" t="s">
        <v>132</v>
      </c>
      <c r="G64" s="116" t="s">
        <v>178</v>
      </c>
      <c r="H64" s="3">
        <f>'[1]ВТМ '!$T$119+'[1]ВТМ '!$T$125+'[1]ВТМ '!$T$195</f>
        <v>21316</v>
      </c>
      <c r="I64" s="3"/>
      <c r="J64" s="104"/>
    </row>
    <row r="65" spans="1:10" s="1" customFormat="1" ht="56.25" customHeight="1" thickBot="1">
      <c r="A65" s="263"/>
      <c r="B65" s="256"/>
      <c r="C65" s="257"/>
      <c r="D65" s="258"/>
      <c r="E65" s="72" t="s">
        <v>128</v>
      </c>
      <c r="F65" s="60" t="s">
        <v>133</v>
      </c>
      <c r="G65" s="117" t="s">
        <v>179</v>
      </c>
      <c r="H65" s="3">
        <f>'[1]ВТМ '!$T$135+'[1]ВТМ '!$T$141+'[1]ВТМ '!$T$198</f>
        <v>11703</v>
      </c>
      <c r="I65" s="3"/>
      <c r="J65" s="104"/>
    </row>
    <row r="66" spans="1:10" s="18" customFormat="1" ht="23.25" customHeight="1" thickBot="1">
      <c r="A66" s="150" t="s">
        <v>74</v>
      </c>
      <c r="B66" s="222"/>
      <c r="C66" s="222"/>
      <c r="D66" s="222"/>
      <c r="E66" s="222"/>
      <c r="F66" s="151"/>
      <c r="G66" s="151"/>
      <c r="H66" s="151"/>
      <c r="I66" s="151"/>
      <c r="J66" s="152"/>
    </row>
    <row r="67" spans="1:10" s="22" customFormat="1" ht="27.75" customHeight="1">
      <c r="A67" s="223">
        <v>25</v>
      </c>
      <c r="B67" s="224" t="s">
        <v>74</v>
      </c>
      <c r="C67" s="221" t="s">
        <v>75</v>
      </c>
      <c r="D67" s="221"/>
      <c r="E67" s="221"/>
      <c r="F67" s="61">
        <v>2</v>
      </c>
      <c r="G67" s="121">
        <v>2</v>
      </c>
      <c r="H67" s="13">
        <f>'[1]ВП '!$U$7</f>
        <v>115</v>
      </c>
      <c r="I67" s="13"/>
      <c r="J67" s="104"/>
    </row>
    <row r="68" spans="1:10" s="22" customFormat="1" ht="24.75" customHeight="1">
      <c r="A68" s="219"/>
      <c r="B68" s="225"/>
      <c r="C68" s="204" t="s">
        <v>76</v>
      </c>
      <c r="D68" s="204"/>
      <c r="E68" s="204"/>
      <c r="F68" s="62">
        <v>4</v>
      </c>
      <c r="G68" s="112">
        <v>4</v>
      </c>
      <c r="H68" s="83">
        <f>'[1]ВП '!$U$9</f>
        <v>0</v>
      </c>
      <c r="I68" s="83"/>
      <c r="J68" s="104"/>
    </row>
    <row r="69" spans="1:10" s="22" customFormat="1" ht="27.75" customHeight="1">
      <c r="A69" s="219"/>
      <c r="B69" s="225"/>
      <c r="C69" s="204" t="s">
        <v>77</v>
      </c>
      <c r="D69" s="204"/>
      <c r="E69" s="204" t="e">
        <f>#REF!+#REF!+#REF!</f>
        <v>#REF!</v>
      </c>
      <c r="F69" s="62">
        <v>5</v>
      </c>
      <c r="G69" s="112">
        <v>5</v>
      </c>
      <c r="H69" s="83">
        <f>'[1]ВП '!$U$10</f>
        <v>0</v>
      </c>
      <c r="I69" s="83"/>
      <c r="J69" s="104"/>
    </row>
    <row r="70" spans="1:10" s="22" customFormat="1" ht="46.5" customHeight="1">
      <c r="A70" s="219">
        <v>26</v>
      </c>
      <c r="B70" s="204" t="s">
        <v>78</v>
      </c>
      <c r="C70" s="204"/>
      <c r="D70" s="204"/>
      <c r="E70" s="204"/>
      <c r="F70" s="62">
        <v>17</v>
      </c>
      <c r="G70" s="112">
        <v>17</v>
      </c>
      <c r="H70" s="83">
        <f>'[1]ВП '!$U$22</f>
        <v>133</v>
      </c>
      <c r="I70" s="83"/>
      <c r="J70" s="104"/>
    </row>
    <row r="71" spans="1:10" s="22" customFormat="1" ht="76.5" customHeight="1">
      <c r="A71" s="219"/>
      <c r="B71" s="204" t="s">
        <v>137</v>
      </c>
      <c r="C71" s="204"/>
      <c r="D71" s="204"/>
      <c r="E71" s="204"/>
      <c r="F71" s="62">
        <v>18</v>
      </c>
      <c r="G71" s="112">
        <v>17</v>
      </c>
      <c r="H71" s="83">
        <f>'[1]ВП '!$U$23</f>
        <v>127</v>
      </c>
      <c r="I71" s="83"/>
      <c r="J71" s="104"/>
    </row>
    <row r="72" spans="1:10" s="22" customFormat="1" ht="86.25" customHeight="1">
      <c r="A72" s="87">
        <v>27</v>
      </c>
      <c r="B72" s="204" t="s">
        <v>172</v>
      </c>
      <c r="C72" s="204" t="s">
        <v>77</v>
      </c>
      <c r="D72" s="204"/>
      <c r="E72" s="204"/>
      <c r="F72" s="62">
        <v>19</v>
      </c>
      <c r="G72" s="112">
        <v>19</v>
      </c>
      <c r="H72" s="83">
        <f>'[1]ВП '!$U$24</f>
        <v>8</v>
      </c>
      <c r="I72" s="83"/>
      <c r="J72" s="104"/>
    </row>
    <row r="73" spans="1:10" s="22" customFormat="1" ht="21" customHeight="1">
      <c r="A73" s="87">
        <v>28</v>
      </c>
      <c r="B73" s="204" t="s">
        <v>80</v>
      </c>
      <c r="C73" s="204" t="s">
        <v>79</v>
      </c>
      <c r="D73" s="204" t="s">
        <v>81</v>
      </c>
      <c r="E73" s="204"/>
      <c r="F73" s="62">
        <v>21</v>
      </c>
      <c r="G73" s="112">
        <v>20</v>
      </c>
      <c r="H73" s="83">
        <f>'[1]ВП '!$U$25</f>
        <v>0</v>
      </c>
      <c r="I73" s="83"/>
      <c r="J73" s="104"/>
    </row>
    <row r="74" spans="1:10" s="22" customFormat="1" ht="21" customHeight="1" thickBot="1">
      <c r="A74" s="88">
        <v>29</v>
      </c>
      <c r="B74" s="217" t="s">
        <v>83</v>
      </c>
      <c r="C74" s="217"/>
      <c r="D74" s="217" t="s">
        <v>82</v>
      </c>
      <c r="E74" s="217"/>
      <c r="F74" s="63">
        <v>26</v>
      </c>
      <c r="G74" s="122">
        <v>25</v>
      </c>
      <c r="H74" s="24">
        <f>'[1]ВП '!$U$30</f>
        <v>0</v>
      </c>
      <c r="I74" s="24"/>
      <c r="J74" s="104"/>
    </row>
    <row r="75" spans="1:10" s="18" customFormat="1" ht="23.25" customHeight="1" thickBot="1">
      <c r="A75" s="150" t="s">
        <v>84</v>
      </c>
      <c r="B75" s="151"/>
      <c r="C75" s="151"/>
      <c r="D75" s="151"/>
      <c r="E75" s="151"/>
      <c r="F75" s="151"/>
      <c r="G75" s="151"/>
      <c r="H75" s="151"/>
      <c r="I75" s="151"/>
      <c r="J75" s="152"/>
    </row>
    <row r="76" spans="1:10" s="22" customFormat="1" ht="20.25" customHeight="1">
      <c r="A76" s="223">
        <v>30</v>
      </c>
      <c r="B76" s="205" t="s">
        <v>85</v>
      </c>
      <c r="C76" s="221" t="s">
        <v>86</v>
      </c>
      <c r="D76" s="221"/>
      <c r="E76" s="221"/>
      <c r="F76" s="61">
        <v>1</v>
      </c>
      <c r="G76" s="121">
        <v>1</v>
      </c>
      <c r="H76" s="25">
        <f>'[1]УБ '!$T$6</f>
        <v>5</v>
      </c>
      <c r="I76" s="25"/>
      <c r="J76" s="103"/>
    </row>
    <row r="77" spans="1:10" s="22" customFormat="1" ht="20.25" customHeight="1">
      <c r="A77" s="219"/>
      <c r="B77" s="206"/>
      <c r="C77" s="204" t="s">
        <v>87</v>
      </c>
      <c r="D77" s="204"/>
      <c r="E77" s="204"/>
      <c r="F77" s="62">
        <v>10</v>
      </c>
      <c r="G77" s="112">
        <v>10</v>
      </c>
      <c r="H77" s="23">
        <f>'[1]УБ '!$T$15</f>
        <v>0</v>
      </c>
      <c r="I77" s="23"/>
      <c r="J77" s="104"/>
    </row>
    <row r="78" spans="1:10" s="22" customFormat="1" ht="20.25" customHeight="1">
      <c r="A78" s="219"/>
      <c r="B78" s="206"/>
      <c r="C78" s="204" t="s">
        <v>105</v>
      </c>
      <c r="D78" s="204"/>
      <c r="E78" s="204"/>
      <c r="F78" s="62" t="s">
        <v>138</v>
      </c>
      <c r="G78" s="112" t="s">
        <v>138</v>
      </c>
      <c r="H78" s="23">
        <f>'[1]УБ '!$T$30+'[1]УБ '!$T$32</f>
        <v>0</v>
      </c>
      <c r="I78" s="23"/>
      <c r="J78" s="104"/>
    </row>
    <row r="79" spans="1:10" s="22" customFormat="1" ht="20.25" customHeight="1">
      <c r="A79" s="219"/>
      <c r="B79" s="206"/>
      <c r="C79" s="204" t="s">
        <v>88</v>
      </c>
      <c r="D79" s="204"/>
      <c r="E79" s="204"/>
      <c r="F79" s="62">
        <v>29</v>
      </c>
      <c r="G79" s="112">
        <v>29</v>
      </c>
      <c r="H79" s="23">
        <f>'[1]УБ '!$T$34</f>
        <v>3</v>
      </c>
      <c r="I79" s="23"/>
      <c r="J79" s="104"/>
    </row>
    <row r="80" spans="1:10" s="22" customFormat="1" ht="20.25" customHeight="1">
      <c r="A80" s="219">
        <v>31</v>
      </c>
      <c r="B80" s="206" t="s">
        <v>89</v>
      </c>
      <c r="C80" s="204" t="s">
        <v>90</v>
      </c>
      <c r="D80" s="204"/>
      <c r="E80" s="204"/>
      <c r="F80" s="62">
        <v>47</v>
      </c>
      <c r="G80" s="112">
        <v>47</v>
      </c>
      <c r="H80" s="23">
        <f>'[1]УБ '!$T$52</f>
        <v>308</v>
      </c>
      <c r="I80" s="23"/>
      <c r="J80" s="104"/>
    </row>
    <row r="81" spans="1:10" s="22" customFormat="1" ht="20.25" customHeight="1">
      <c r="A81" s="219"/>
      <c r="B81" s="206"/>
      <c r="C81" s="204" t="s">
        <v>91</v>
      </c>
      <c r="D81" s="204"/>
      <c r="E81" s="204"/>
      <c r="F81" s="62">
        <v>54</v>
      </c>
      <c r="G81" s="112">
        <v>54</v>
      </c>
      <c r="H81" s="23">
        <f>'[1]УБ '!$T$59</f>
        <v>237</v>
      </c>
      <c r="I81" s="23"/>
      <c r="J81" s="104"/>
    </row>
    <row r="82" spans="1:10" s="22" customFormat="1" ht="20.25" customHeight="1">
      <c r="A82" s="219"/>
      <c r="B82" s="206"/>
      <c r="C82" s="204" t="s">
        <v>105</v>
      </c>
      <c r="D82" s="204"/>
      <c r="E82" s="204"/>
      <c r="F82" s="62" t="s">
        <v>139</v>
      </c>
      <c r="G82" s="112" t="s">
        <v>139</v>
      </c>
      <c r="H82" s="23">
        <f>'[1]УБ '!$T$67+'[1]УБ '!$T$69</f>
        <v>1395</v>
      </c>
      <c r="I82" s="23"/>
      <c r="J82" s="104"/>
    </row>
    <row r="83" spans="1:10" s="22" customFormat="1" ht="20.25" customHeight="1" thickBot="1">
      <c r="A83" s="249"/>
      <c r="B83" s="218"/>
      <c r="C83" s="217" t="s">
        <v>88</v>
      </c>
      <c r="D83" s="217"/>
      <c r="E83" s="217"/>
      <c r="F83" s="63">
        <v>70</v>
      </c>
      <c r="G83" s="122">
        <v>70</v>
      </c>
      <c r="H83" s="24">
        <f>'[1]УБ '!$T$75</f>
        <v>6411</v>
      </c>
      <c r="I83" s="24"/>
      <c r="J83" s="105"/>
    </row>
    <row r="84" spans="1:10" s="18" customFormat="1" ht="23.25" customHeight="1" thickBot="1">
      <c r="A84" s="150" t="s">
        <v>32</v>
      </c>
      <c r="B84" s="151"/>
      <c r="C84" s="151"/>
      <c r="D84" s="151"/>
      <c r="E84" s="151"/>
      <c r="F84" s="151"/>
      <c r="G84" s="151"/>
      <c r="H84" s="151"/>
      <c r="I84" s="151"/>
      <c r="J84" s="152"/>
    </row>
    <row r="85" spans="1:10" s="1" customFormat="1" ht="18.75">
      <c r="A85" s="259">
        <v>32</v>
      </c>
      <c r="B85" s="173" t="s">
        <v>33</v>
      </c>
      <c r="C85" s="174"/>
      <c r="D85" s="174"/>
      <c r="E85" s="175"/>
      <c r="F85" s="48">
        <v>1</v>
      </c>
      <c r="G85" s="123">
        <v>1</v>
      </c>
      <c r="H85" s="8">
        <f>[1]надзор!$T$6</f>
        <v>40822</v>
      </c>
      <c r="I85" s="8"/>
      <c r="J85" s="103"/>
    </row>
    <row r="86" spans="1:10" s="1" customFormat="1" ht="21" customHeight="1">
      <c r="A86" s="254"/>
      <c r="B86" s="232" t="s">
        <v>34</v>
      </c>
      <c r="C86" s="233"/>
      <c r="D86" s="250" t="s">
        <v>35</v>
      </c>
      <c r="E86" s="251"/>
      <c r="F86" s="49">
        <v>2</v>
      </c>
      <c r="G86" s="124">
        <v>2</v>
      </c>
      <c r="H86" s="9">
        <f>[1]надзор!$T$7</f>
        <v>0</v>
      </c>
      <c r="I86" s="9"/>
      <c r="J86" s="104"/>
    </row>
    <row r="87" spans="1:10" s="1" customFormat="1" ht="21" customHeight="1">
      <c r="A87" s="254"/>
      <c r="B87" s="235"/>
      <c r="C87" s="236"/>
      <c r="D87" s="250" t="s">
        <v>36</v>
      </c>
      <c r="E87" s="251"/>
      <c r="F87" s="49">
        <v>3</v>
      </c>
      <c r="G87" s="124">
        <v>3</v>
      </c>
      <c r="H87" s="9">
        <f>[1]надзор!$T$8</f>
        <v>40000</v>
      </c>
      <c r="I87" s="9"/>
      <c r="J87" s="104"/>
    </row>
    <row r="88" spans="1:10" s="1" customFormat="1" ht="56.25" customHeight="1">
      <c r="A88" s="255"/>
      <c r="B88" s="238"/>
      <c r="C88" s="239"/>
      <c r="D88" s="140" t="s">
        <v>37</v>
      </c>
      <c r="E88" s="142"/>
      <c r="F88" s="64">
        <v>4</v>
      </c>
      <c r="G88" s="125">
        <v>4</v>
      </c>
      <c r="H88" s="9">
        <f>[1]надзор!$T$9</f>
        <v>822</v>
      </c>
      <c r="I88" s="9"/>
      <c r="J88" s="104"/>
    </row>
    <row r="89" spans="1:10" s="1" customFormat="1" ht="22.5" customHeight="1">
      <c r="A89" s="253">
        <v>33</v>
      </c>
      <c r="B89" s="176" t="s">
        <v>92</v>
      </c>
      <c r="C89" s="177"/>
      <c r="D89" s="177"/>
      <c r="E89" s="178"/>
      <c r="F89" s="49">
        <v>5</v>
      </c>
      <c r="G89" s="124">
        <v>5</v>
      </c>
      <c r="H89" s="9">
        <f>[1]надзор!$T$10</f>
        <v>135103</v>
      </c>
      <c r="I89" s="9"/>
      <c r="J89" s="104"/>
    </row>
    <row r="90" spans="1:10" s="1" customFormat="1" ht="22.5" customHeight="1">
      <c r="A90" s="254"/>
      <c r="B90" s="232" t="s">
        <v>34</v>
      </c>
      <c r="C90" s="233"/>
      <c r="D90" s="250" t="s">
        <v>38</v>
      </c>
      <c r="E90" s="251"/>
      <c r="F90" s="49">
        <v>6</v>
      </c>
      <c r="G90" s="124">
        <v>6</v>
      </c>
      <c r="H90" s="9">
        <f>[1]надзор!$T$11</f>
        <v>78209</v>
      </c>
      <c r="I90" s="9"/>
      <c r="J90" s="104"/>
    </row>
    <row r="91" spans="1:10" s="1" customFormat="1" ht="22.5" customHeight="1">
      <c r="A91" s="255"/>
      <c r="B91" s="238"/>
      <c r="C91" s="239"/>
      <c r="D91" s="250" t="s">
        <v>39</v>
      </c>
      <c r="E91" s="251"/>
      <c r="F91" s="49">
        <v>8</v>
      </c>
      <c r="G91" s="124">
        <v>8</v>
      </c>
      <c r="H91" s="9">
        <f>[1]надзор!$T$13</f>
        <v>56894</v>
      </c>
      <c r="I91" s="9"/>
      <c r="J91" s="104"/>
    </row>
    <row r="92" spans="1:10" s="1" customFormat="1" ht="37.5" customHeight="1" thickBot="1">
      <c r="A92" s="211">
        <v>34</v>
      </c>
      <c r="B92" s="195" t="s">
        <v>93</v>
      </c>
      <c r="C92" s="195"/>
      <c r="D92" s="195"/>
      <c r="E92" s="195"/>
      <c r="F92" s="65">
        <v>10</v>
      </c>
      <c r="G92" s="126">
        <v>10</v>
      </c>
      <c r="H92" s="9">
        <f>[1]надзор!$T$15</f>
        <v>160696</v>
      </c>
      <c r="I92" s="9"/>
      <c r="J92" s="104"/>
    </row>
    <row r="93" spans="1:10" s="1" customFormat="1" ht="19.5" hidden="1" thickBot="1">
      <c r="A93" s="211"/>
      <c r="B93" s="260" t="s">
        <v>106</v>
      </c>
      <c r="C93" s="260"/>
      <c r="D93" s="260"/>
      <c r="E93" s="10" t="s">
        <v>38</v>
      </c>
      <c r="F93" s="46"/>
      <c r="G93" s="46"/>
      <c r="H93" s="37"/>
      <c r="I93" s="38"/>
      <c r="J93" s="35"/>
    </row>
    <row r="94" spans="1:10" s="1" customFormat="1" ht="19.5" hidden="1" thickBot="1">
      <c r="A94" s="269"/>
      <c r="B94" s="261"/>
      <c r="C94" s="261"/>
      <c r="D94" s="261"/>
      <c r="E94" s="28" t="s">
        <v>39</v>
      </c>
      <c r="F94" s="47"/>
      <c r="G94" s="47"/>
      <c r="H94" s="39"/>
      <c r="I94" s="40"/>
      <c r="J94" s="36"/>
    </row>
    <row r="95" spans="1:10" s="18" customFormat="1" ht="23.25" customHeight="1" thickBot="1">
      <c r="A95" s="150" t="s">
        <v>100</v>
      </c>
      <c r="B95" s="151"/>
      <c r="C95" s="151"/>
      <c r="D95" s="151"/>
      <c r="E95" s="151"/>
      <c r="F95" s="151"/>
      <c r="G95" s="151"/>
      <c r="H95" s="151"/>
      <c r="I95" s="151"/>
      <c r="J95" s="152"/>
    </row>
    <row r="96" spans="1:10" s="1" customFormat="1" ht="38.25" customHeight="1">
      <c r="A96" s="246">
        <v>35</v>
      </c>
      <c r="B96" s="262" t="s">
        <v>41</v>
      </c>
      <c r="C96" s="262"/>
      <c r="D96" s="262"/>
      <c r="E96" s="262"/>
      <c r="F96" s="66">
        <v>14</v>
      </c>
      <c r="G96" s="127">
        <v>14</v>
      </c>
      <c r="H96" s="9">
        <f>[1]надзор!$T$19+[1]надзор!$T$138</f>
        <v>1849</v>
      </c>
      <c r="I96" s="9"/>
      <c r="J96" s="104"/>
    </row>
    <row r="97" spans="1:10" s="1" customFormat="1" ht="22.5" customHeight="1">
      <c r="A97" s="183"/>
      <c r="B97" s="86" t="s">
        <v>42</v>
      </c>
      <c r="C97" s="140" t="s">
        <v>43</v>
      </c>
      <c r="D97" s="141"/>
      <c r="E97" s="142"/>
      <c r="F97" s="64">
        <v>55</v>
      </c>
      <c r="G97" s="125">
        <v>55</v>
      </c>
      <c r="H97" s="9">
        <f>[1]надзор!$T$60</f>
        <v>1453</v>
      </c>
      <c r="I97" s="9"/>
      <c r="J97" s="104"/>
    </row>
    <row r="98" spans="1:10" s="1" customFormat="1" ht="23.25" customHeight="1">
      <c r="A98" s="247">
        <v>36</v>
      </c>
      <c r="B98" s="248" t="s">
        <v>44</v>
      </c>
      <c r="C98" s="248"/>
      <c r="D98" s="248"/>
      <c r="E98" s="248"/>
      <c r="F98" s="45">
        <v>15</v>
      </c>
      <c r="G98" s="112">
        <v>15</v>
      </c>
      <c r="H98" s="3">
        <f>[1]надзор!$T$20</f>
        <v>1486</v>
      </c>
      <c r="I98" s="3"/>
      <c r="J98" s="104"/>
    </row>
    <row r="99" spans="1:10" s="1" customFormat="1" ht="23.25" customHeight="1">
      <c r="A99" s="247"/>
      <c r="B99" s="208" t="s">
        <v>34</v>
      </c>
      <c r="C99" s="208"/>
      <c r="D99" s="213" t="s">
        <v>45</v>
      </c>
      <c r="E99" s="213"/>
      <c r="F99" s="66">
        <v>16</v>
      </c>
      <c r="G99" s="127">
        <v>16</v>
      </c>
      <c r="H99" s="9">
        <f>[1]надзор!$T$21</f>
        <v>204</v>
      </c>
      <c r="I99" s="9"/>
      <c r="J99" s="104"/>
    </row>
    <row r="100" spans="1:10" s="1" customFormat="1" ht="23.25" customHeight="1">
      <c r="A100" s="247"/>
      <c r="B100" s="208"/>
      <c r="C100" s="208"/>
      <c r="D100" s="213" t="s">
        <v>47</v>
      </c>
      <c r="E100" s="213"/>
      <c r="F100" s="66">
        <v>17</v>
      </c>
      <c r="G100" s="127">
        <v>17</v>
      </c>
      <c r="H100" s="9">
        <f>[1]надзор!$T$22</f>
        <v>17</v>
      </c>
      <c r="I100" s="9"/>
      <c r="J100" s="104"/>
    </row>
    <row r="101" spans="1:10" s="1" customFormat="1" ht="23.25" customHeight="1">
      <c r="A101" s="247"/>
      <c r="B101" s="208"/>
      <c r="C101" s="208"/>
      <c r="D101" s="213" t="s">
        <v>140</v>
      </c>
      <c r="E101" s="213"/>
      <c r="F101" s="64">
        <v>18</v>
      </c>
      <c r="G101" s="125">
        <v>18</v>
      </c>
      <c r="H101" s="9">
        <f>[1]надзор!$T$23</f>
        <v>28</v>
      </c>
      <c r="I101" s="9"/>
      <c r="J101" s="104"/>
    </row>
    <row r="102" spans="1:10" s="1" customFormat="1" ht="23.25" customHeight="1">
      <c r="A102" s="247"/>
      <c r="B102" s="208"/>
      <c r="C102" s="208"/>
      <c r="D102" s="213" t="s">
        <v>48</v>
      </c>
      <c r="E102" s="213"/>
      <c r="F102" s="66">
        <v>19</v>
      </c>
      <c r="G102" s="127">
        <v>19</v>
      </c>
      <c r="H102" s="9">
        <f>[1]надзор!$T$24</f>
        <v>52</v>
      </c>
      <c r="I102" s="9"/>
      <c r="J102" s="104"/>
    </row>
    <row r="103" spans="1:10" s="1" customFormat="1" ht="23.25" customHeight="1">
      <c r="A103" s="247"/>
      <c r="B103" s="208"/>
      <c r="C103" s="208"/>
      <c r="D103" s="213" t="s">
        <v>46</v>
      </c>
      <c r="E103" s="213"/>
      <c r="F103" s="66">
        <v>23</v>
      </c>
      <c r="G103" s="128">
        <v>23</v>
      </c>
      <c r="H103" s="101">
        <f>[1]надзор!$T$28</f>
        <v>29</v>
      </c>
      <c r="I103" s="3"/>
      <c r="J103" s="107"/>
    </row>
    <row r="104" spans="1:10" s="1" customFormat="1" ht="23.25" customHeight="1">
      <c r="A104" s="247"/>
      <c r="B104" s="208"/>
      <c r="C104" s="208"/>
      <c r="D104" s="189" t="s">
        <v>141</v>
      </c>
      <c r="E104" s="245"/>
      <c r="F104" s="66">
        <v>24</v>
      </c>
      <c r="G104" s="128">
        <v>24</v>
      </c>
      <c r="H104" s="101">
        <f>[1]надзор!$T$29</f>
        <v>893</v>
      </c>
      <c r="I104" s="9"/>
      <c r="J104" s="107"/>
    </row>
    <row r="105" spans="1:10" s="1" customFormat="1" ht="23.25" customHeight="1">
      <c r="A105" s="247"/>
      <c r="B105" s="208"/>
      <c r="C105" s="208"/>
      <c r="D105" s="213" t="s">
        <v>49</v>
      </c>
      <c r="E105" s="213"/>
      <c r="F105" s="45" t="s">
        <v>142</v>
      </c>
      <c r="G105" s="45" t="s">
        <v>142</v>
      </c>
      <c r="H105" s="77">
        <f>[1]надзор!$T$30+[1]надзор!$T$31</f>
        <v>263</v>
      </c>
      <c r="I105" s="9"/>
      <c r="J105" s="107"/>
    </row>
    <row r="106" spans="1:10" s="1" customFormat="1" ht="23.25" customHeight="1" thickBot="1">
      <c r="A106" s="74">
        <v>37</v>
      </c>
      <c r="B106" s="252" t="s">
        <v>143</v>
      </c>
      <c r="C106" s="252"/>
      <c r="D106" s="252"/>
      <c r="E106" s="252"/>
      <c r="F106" s="76">
        <v>27</v>
      </c>
      <c r="G106" s="129">
        <v>27</v>
      </c>
      <c r="H106" s="75">
        <f>[1]надзор!$T$32</f>
        <v>6400</v>
      </c>
      <c r="I106" s="102"/>
      <c r="J106" s="108"/>
    </row>
    <row r="107" spans="1:10" s="18" customFormat="1" ht="23.25" customHeight="1" thickBot="1">
      <c r="A107" s="150" t="s">
        <v>101</v>
      </c>
      <c r="B107" s="151"/>
      <c r="C107" s="151"/>
      <c r="D107" s="151"/>
      <c r="E107" s="151"/>
      <c r="F107" s="151"/>
      <c r="G107" s="151"/>
      <c r="H107" s="151"/>
      <c r="I107" s="151"/>
      <c r="J107" s="152"/>
    </row>
    <row r="108" spans="1:10" s="1" customFormat="1" ht="67.5" customHeight="1">
      <c r="A108" s="90">
        <v>38</v>
      </c>
      <c r="B108" s="140" t="s">
        <v>173</v>
      </c>
      <c r="C108" s="141"/>
      <c r="D108" s="141"/>
      <c r="E108" s="142"/>
      <c r="F108" s="59">
        <v>79</v>
      </c>
      <c r="G108" s="116">
        <v>79</v>
      </c>
      <c r="H108" s="83">
        <f>[1]надзор!$T$84</f>
        <v>2587</v>
      </c>
      <c r="I108" s="83"/>
      <c r="J108" s="104"/>
    </row>
    <row r="109" spans="1:10" s="1" customFormat="1" ht="48" customHeight="1">
      <c r="A109" s="90">
        <v>39</v>
      </c>
      <c r="B109" s="140" t="s">
        <v>144</v>
      </c>
      <c r="C109" s="141"/>
      <c r="D109" s="141"/>
      <c r="E109" s="142"/>
      <c r="F109" s="59">
        <v>103</v>
      </c>
      <c r="G109" s="116">
        <v>103</v>
      </c>
      <c r="H109" s="83">
        <f>[1]надзор!$T$108</f>
        <v>1497</v>
      </c>
      <c r="I109" s="83"/>
      <c r="J109" s="104"/>
    </row>
    <row r="110" spans="1:10" s="1" customFormat="1" ht="23.25" customHeight="1">
      <c r="A110" s="90">
        <v>40</v>
      </c>
      <c r="B110" s="140" t="s">
        <v>145</v>
      </c>
      <c r="C110" s="141"/>
      <c r="D110" s="141"/>
      <c r="E110" s="142"/>
      <c r="F110" s="59">
        <v>115</v>
      </c>
      <c r="G110" s="116">
        <v>115</v>
      </c>
      <c r="H110" s="83">
        <f>[1]надзор!$T$120</f>
        <v>114</v>
      </c>
      <c r="I110" s="83"/>
      <c r="J110" s="104"/>
    </row>
    <row r="111" spans="1:10" s="1" customFormat="1" ht="41.25" customHeight="1">
      <c r="A111" s="90">
        <v>41</v>
      </c>
      <c r="B111" s="140" t="s">
        <v>174</v>
      </c>
      <c r="C111" s="141"/>
      <c r="D111" s="141"/>
      <c r="E111" s="142"/>
      <c r="F111" s="59">
        <v>126</v>
      </c>
      <c r="G111" s="116">
        <v>126</v>
      </c>
      <c r="H111" s="83">
        <f>[1]надзор!$T$131</f>
        <v>1</v>
      </c>
      <c r="I111" s="83"/>
      <c r="J111" s="104"/>
    </row>
    <row r="112" spans="1:10" s="1" customFormat="1" ht="23.25" customHeight="1">
      <c r="A112" s="90">
        <v>42</v>
      </c>
      <c r="B112" s="140" t="s">
        <v>50</v>
      </c>
      <c r="C112" s="141"/>
      <c r="D112" s="141"/>
      <c r="E112" s="142"/>
      <c r="F112" s="78" t="s">
        <v>146</v>
      </c>
      <c r="G112" s="130">
        <v>16438</v>
      </c>
      <c r="H112" s="3">
        <f>[2]АДМ!$AZ$188</f>
        <v>282</v>
      </c>
      <c r="I112" s="3"/>
      <c r="J112" s="104"/>
    </row>
    <row r="113" spans="1:10" s="1" customFormat="1" ht="28.5" customHeight="1">
      <c r="A113" s="156">
        <v>43</v>
      </c>
      <c r="B113" s="140" t="s">
        <v>51</v>
      </c>
      <c r="C113" s="141"/>
      <c r="D113" s="141"/>
      <c r="E113" s="142"/>
      <c r="F113" s="79" t="s">
        <v>150</v>
      </c>
      <c r="G113" s="131">
        <v>26</v>
      </c>
      <c r="H113" s="4">
        <f>[2]УК!$H$26</f>
        <v>284</v>
      </c>
      <c r="I113" s="4"/>
      <c r="J113" s="104"/>
    </row>
    <row r="114" spans="1:10" s="1" customFormat="1" ht="18.75">
      <c r="A114" s="157"/>
      <c r="B114" s="143" t="s">
        <v>52</v>
      </c>
      <c r="C114" s="140" t="s">
        <v>53</v>
      </c>
      <c r="D114" s="141"/>
      <c r="E114" s="142"/>
      <c r="F114" s="79" t="s">
        <v>151</v>
      </c>
      <c r="G114" s="131">
        <v>16</v>
      </c>
      <c r="H114" s="4">
        <f>[2]УК!$H$16</f>
        <v>28</v>
      </c>
      <c r="I114" s="4"/>
      <c r="J114" s="104"/>
    </row>
    <row r="115" spans="1:10" s="1" customFormat="1" ht="18.75">
      <c r="A115" s="157"/>
      <c r="B115" s="144"/>
      <c r="C115" s="140" t="s">
        <v>147</v>
      </c>
      <c r="D115" s="141"/>
      <c r="E115" s="142"/>
      <c r="F115" s="79" t="s">
        <v>152</v>
      </c>
      <c r="G115" s="131">
        <v>19</v>
      </c>
      <c r="H115" s="4">
        <f>[2]УК!$H$19</f>
        <v>52</v>
      </c>
      <c r="I115" s="4"/>
      <c r="J115" s="104"/>
    </row>
    <row r="116" spans="1:10" s="1" customFormat="1" ht="18.75">
      <c r="A116" s="157"/>
      <c r="B116" s="144"/>
      <c r="C116" s="140" t="s">
        <v>148</v>
      </c>
      <c r="D116" s="141"/>
      <c r="E116" s="142"/>
      <c r="F116" s="79" t="s">
        <v>153</v>
      </c>
      <c r="G116" s="131">
        <v>22</v>
      </c>
      <c r="H116" s="4">
        <f>[2]УК!$H$22</f>
        <v>160</v>
      </c>
      <c r="I116" s="4"/>
      <c r="J116" s="104"/>
    </row>
    <row r="117" spans="1:10" s="1" customFormat="1" ht="18.75">
      <c r="A117" s="158"/>
      <c r="B117" s="145"/>
      <c r="C117" s="140" t="s">
        <v>54</v>
      </c>
      <c r="D117" s="141"/>
      <c r="E117" s="142"/>
      <c r="F117" s="79" t="s">
        <v>154</v>
      </c>
      <c r="G117" s="131">
        <v>23</v>
      </c>
      <c r="H117" s="4">
        <f>[2]УК!$H$23</f>
        <v>44</v>
      </c>
      <c r="I117" s="4"/>
      <c r="J117" s="104"/>
    </row>
    <row r="118" spans="1:10" s="1" customFormat="1" ht="27" customHeight="1">
      <c r="A118" s="137">
        <v>44</v>
      </c>
      <c r="B118" s="266" t="s">
        <v>55</v>
      </c>
      <c r="C118" s="267"/>
      <c r="D118" s="267"/>
      <c r="E118" s="268"/>
      <c r="F118" s="79" t="s">
        <v>149</v>
      </c>
      <c r="G118" s="131">
        <v>26</v>
      </c>
      <c r="H118" s="4">
        <f>[2]УК!$J$26</f>
        <v>56</v>
      </c>
      <c r="I118" s="4"/>
      <c r="J118" s="104"/>
    </row>
    <row r="119" spans="1:10" s="1" customFormat="1" ht="18.75">
      <c r="A119" s="138"/>
      <c r="B119" s="153" t="s">
        <v>34</v>
      </c>
      <c r="C119" s="140" t="s">
        <v>53</v>
      </c>
      <c r="D119" s="141"/>
      <c r="E119" s="142"/>
      <c r="F119" s="79" t="s">
        <v>155</v>
      </c>
      <c r="G119" s="131">
        <v>16</v>
      </c>
      <c r="H119" s="4">
        <f>[2]УК!$J$16</f>
        <v>0</v>
      </c>
      <c r="I119" s="4"/>
      <c r="J119" s="104"/>
    </row>
    <row r="120" spans="1:10" s="1" customFormat="1" ht="18.75">
      <c r="A120" s="138"/>
      <c r="B120" s="154"/>
      <c r="C120" s="140" t="s">
        <v>147</v>
      </c>
      <c r="D120" s="141"/>
      <c r="E120" s="142"/>
      <c r="F120" s="79" t="s">
        <v>156</v>
      </c>
      <c r="G120" s="132">
        <v>19</v>
      </c>
      <c r="H120" s="80">
        <f>[2]УК!$J$19</f>
        <v>3</v>
      </c>
      <c r="I120" s="80"/>
      <c r="J120" s="109"/>
    </row>
    <row r="121" spans="1:10" s="1" customFormat="1" ht="18.75">
      <c r="A121" s="138"/>
      <c r="B121" s="154"/>
      <c r="C121" s="140" t="s">
        <v>148</v>
      </c>
      <c r="D121" s="141"/>
      <c r="E121" s="142"/>
      <c r="F121" s="79" t="s">
        <v>157</v>
      </c>
      <c r="G121" s="132">
        <v>22</v>
      </c>
      <c r="H121" s="80">
        <f>[2]УК!$J$22</f>
        <v>40</v>
      </c>
      <c r="I121" s="80"/>
      <c r="J121" s="109"/>
    </row>
    <row r="122" spans="1:10" s="1" customFormat="1" ht="19.5" thickBot="1">
      <c r="A122" s="139"/>
      <c r="B122" s="155"/>
      <c r="C122" s="140" t="s">
        <v>54</v>
      </c>
      <c r="D122" s="141"/>
      <c r="E122" s="142"/>
      <c r="F122" s="79" t="s">
        <v>158</v>
      </c>
      <c r="G122" s="132"/>
      <c r="H122" s="26">
        <f>[2]УК!$J$23</f>
        <v>13</v>
      </c>
      <c r="I122" s="26"/>
      <c r="J122" s="105"/>
    </row>
    <row r="123" spans="1:10" s="18" customFormat="1" ht="23.25" customHeight="1" thickBot="1">
      <c r="A123" s="150" t="s">
        <v>40</v>
      </c>
      <c r="B123" s="151"/>
      <c r="C123" s="151"/>
      <c r="D123" s="151"/>
      <c r="E123" s="151"/>
      <c r="F123" s="151"/>
      <c r="G123" s="151"/>
      <c r="H123" s="151"/>
      <c r="I123" s="151"/>
      <c r="J123" s="152"/>
    </row>
    <row r="124" spans="1:10" s="18" customFormat="1" ht="25.5" customHeight="1">
      <c r="A124" s="94">
        <v>45</v>
      </c>
      <c r="B124" s="149" t="s">
        <v>60</v>
      </c>
      <c r="C124" s="149"/>
      <c r="D124" s="149"/>
      <c r="E124" s="149"/>
      <c r="F124" s="68"/>
      <c r="G124" s="68">
        <v>188</v>
      </c>
      <c r="H124" s="29">
        <f>[2]АДМ!$H$188</f>
        <v>18336</v>
      </c>
      <c r="I124" s="29"/>
      <c r="J124" s="104"/>
    </row>
    <row r="125" spans="1:10" s="18" customFormat="1" ht="18.75">
      <c r="A125" s="95"/>
      <c r="B125" s="159"/>
      <c r="C125" s="162" t="s">
        <v>162</v>
      </c>
      <c r="D125" s="162"/>
      <c r="E125" s="162"/>
      <c r="F125" s="68"/>
      <c r="G125" s="68"/>
      <c r="H125" s="110">
        <f>SUM(H128:H140,H149,H151,H153)</f>
        <v>3810</v>
      </c>
      <c r="I125" s="110"/>
      <c r="J125" s="104"/>
    </row>
    <row r="126" spans="1:10" s="18" customFormat="1" ht="18.75">
      <c r="A126" s="95"/>
      <c r="B126" s="160"/>
      <c r="C126" s="162" t="s">
        <v>163</v>
      </c>
      <c r="D126" s="162"/>
      <c r="E126" s="162"/>
      <c r="F126" s="68"/>
      <c r="G126" s="68"/>
      <c r="H126" s="110">
        <f>SUM(H143:H148,H141,H152)</f>
        <v>14476</v>
      </c>
      <c r="I126" s="110"/>
      <c r="J126" s="104"/>
    </row>
    <row r="127" spans="1:10" s="18" customFormat="1" ht="18.75">
      <c r="A127" s="95"/>
      <c r="B127" s="161"/>
      <c r="C127" s="162" t="s">
        <v>164</v>
      </c>
      <c r="D127" s="162"/>
      <c r="E127" s="162"/>
      <c r="F127" s="68"/>
      <c r="G127" s="68"/>
      <c r="H127" s="110">
        <f>H142</f>
        <v>50</v>
      </c>
      <c r="I127" s="110"/>
      <c r="J127" s="104"/>
    </row>
    <row r="128" spans="1:10" s="1" customFormat="1" ht="36" customHeight="1">
      <c r="A128" s="95"/>
      <c r="B128" s="143" t="s">
        <v>56</v>
      </c>
      <c r="C128" s="264" t="s">
        <v>94</v>
      </c>
      <c r="D128" s="264"/>
      <c r="E128" s="264"/>
      <c r="F128" s="93"/>
      <c r="G128" s="93">
        <v>8</v>
      </c>
      <c r="H128" s="96">
        <f>[2]АДМ!$H$8</f>
        <v>1580</v>
      </c>
      <c r="I128" s="96"/>
      <c r="J128" s="106"/>
    </row>
    <row r="129" spans="1:10" s="18" customFormat="1" ht="18.75">
      <c r="A129" s="95"/>
      <c r="B129" s="144"/>
      <c r="C129" s="265" t="s">
        <v>107</v>
      </c>
      <c r="D129" s="265"/>
      <c r="E129" s="265"/>
      <c r="F129" s="68"/>
      <c r="G129" s="68">
        <v>17</v>
      </c>
      <c r="H129" s="97">
        <f>[2]АДМ!$H$17</f>
        <v>1012</v>
      </c>
      <c r="I129" s="97"/>
      <c r="J129" s="104"/>
    </row>
    <row r="130" spans="1:10" s="1" customFormat="1" ht="18.75">
      <c r="A130" s="95"/>
      <c r="B130" s="144"/>
      <c r="C130" s="168" t="s">
        <v>95</v>
      </c>
      <c r="D130" s="168"/>
      <c r="E130" s="168"/>
      <c r="F130" s="67"/>
      <c r="G130" s="67">
        <v>39</v>
      </c>
      <c r="H130" s="97">
        <f>[2]АДМ!$H$39</f>
        <v>662</v>
      </c>
      <c r="I130" s="97"/>
      <c r="J130" s="104"/>
    </row>
    <row r="131" spans="1:10" s="1" customFormat="1" ht="18.75" customHeight="1">
      <c r="A131" s="95"/>
      <c r="B131" s="144"/>
      <c r="C131" s="168" t="s">
        <v>57</v>
      </c>
      <c r="D131" s="168"/>
      <c r="E131" s="168"/>
      <c r="F131" s="67"/>
      <c r="G131" s="67">
        <v>43</v>
      </c>
      <c r="H131" s="97">
        <f>[2]АДМ!$H$43</f>
        <v>0</v>
      </c>
      <c r="I131" s="97"/>
      <c r="J131" s="104"/>
    </row>
    <row r="132" spans="1:10" s="1" customFormat="1" ht="18.75">
      <c r="A132" s="95"/>
      <c r="B132" s="144"/>
      <c r="C132" s="168" t="s">
        <v>108</v>
      </c>
      <c r="D132" s="168"/>
      <c r="E132" s="168"/>
      <c r="F132" s="67"/>
      <c r="G132" s="67">
        <v>52</v>
      </c>
      <c r="H132" s="97">
        <f>[2]АДМ!$H$52</f>
        <v>0</v>
      </c>
      <c r="I132" s="97"/>
      <c r="J132" s="104"/>
    </row>
    <row r="133" spans="1:10" s="1" customFormat="1" ht="18.75">
      <c r="A133" s="95"/>
      <c r="B133" s="144"/>
      <c r="C133" s="168" t="s">
        <v>96</v>
      </c>
      <c r="D133" s="168"/>
      <c r="E133" s="168"/>
      <c r="F133" s="67"/>
      <c r="G133" s="67">
        <v>53</v>
      </c>
      <c r="H133" s="97">
        <f>[2]АДМ!$H$53</f>
        <v>0</v>
      </c>
      <c r="I133" s="97"/>
      <c r="J133" s="104"/>
    </row>
    <row r="134" spans="1:10" s="1" customFormat="1" ht="18.75">
      <c r="A134" s="95"/>
      <c r="B134" s="144"/>
      <c r="C134" s="168" t="s">
        <v>97</v>
      </c>
      <c r="D134" s="168"/>
      <c r="E134" s="168"/>
      <c r="F134" s="67"/>
      <c r="G134" s="67">
        <v>64</v>
      </c>
      <c r="H134" s="97">
        <f>[2]АДМ!$H$64</f>
        <v>393</v>
      </c>
      <c r="I134" s="97"/>
      <c r="J134" s="104"/>
    </row>
    <row r="135" spans="1:10" s="1" customFormat="1" ht="18.75">
      <c r="A135" s="95"/>
      <c r="B135" s="144"/>
      <c r="C135" s="168" t="s">
        <v>109</v>
      </c>
      <c r="D135" s="168"/>
      <c r="E135" s="168"/>
      <c r="F135" s="67"/>
      <c r="G135" s="67">
        <v>83</v>
      </c>
      <c r="H135" s="97">
        <f>[2]АДМ!$H$83</f>
        <v>2</v>
      </c>
      <c r="I135" s="97"/>
      <c r="J135" s="104"/>
    </row>
    <row r="136" spans="1:10" s="1" customFormat="1" ht="39" customHeight="1">
      <c r="A136" s="95"/>
      <c r="B136" s="144"/>
      <c r="C136" s="168" t="s">
        <v>98</v>
      </c>
      <c r="D136" s="168"/>
      <c r="E136" s="168"/>
      <c r="F136" s="67"/>
      <c r="G136" s="67">
        <v>95</v>
      </c>
      <c r="H136" s="97">
        <f>[2]АДМ!$H$95</f>
        <v>21</v>
      </c>
      <c r="I136" s="97"/>
      <c r="J136" s="104"/>
    </row>
    <row r="137" spans="1:10" s="1" customFormat="1" ht="41.25" customHeight="1">
      <c r="A137" s="95"/>
      <c r="B137" s="144"/>
      <c r="C137" s="168" t="s">
        <v>113</v>
      </c>
      <c r="D137" s="168"/>
      <c r="E137" s="168"/>
      <c r="F137" s="67"/>
      <c r="G137" s="67">
        <v>105</v>
      </c>
      <c r="H137" s="97">
        <f>[2]АДМ!$H$105</f>
        <v>0</v>
      </c>
      <c r="I137" s="97"/>
      <c r="J137" s="104"/>
    </row>
    <row r="138" spans="1:10" s="1" customFormat="1" ht="18.75">
      <c r="A138" s="95"/>
      <c r="B138" s="144"/>
      <c r="C138" s="168" t="s">
        <v>117</v>
      </c>
      <c r="D138" s="168"/>
      <c r="E138" s="168"/>
      <c r="F138" s="67"/>
      <c r="G138" s="67">
        <v>110</v>
      </c>
      <c r="H138" s="97">
        <f>[2]АДМ!$H$110</f>
        <v>0</v>
      </c>
      <c r="I138" s="97"/>
      <c r="J138" s="104"/>
    </row>
    <row r="139" spans="1:10" s="1" customFormat="1" ht="45" customHeight="1">
      <c r="A139" s="95"/>
      <c r="B139" s="144"/>
      <c r="C139" s="168" t="s">
        <v>165</v>
      </c>
      <c r="D139" s="168"/>
      <c r="E139" s="168"/>
      <c r="F139" s="45"/>
      <c r="G139" s="45">
        <v>122</v>
      </c>
      <c r="H139" s="97">
        <f>[2]АДМ!$H$122</f>
        <v>20</v>
      </c>
      <c r="I139" s="97"/>
      <c r="J139" s="104"/>
    </row>
    <row r="140" spans="1:10" s="1" customFormat="1" ht="18.75" customHeight="1">
      <c r="A140" s="95"/>
      <c r="B140" s="144"/>
      <c r="C140" s="168" t="s">
        <v>166</v>
      </c>
      <c r="D140" s="168"/>
      <c r="E140" s="168"/>
      <c r="F140" s="67"/>
      <c r="G140" s="67">
        <v>123</v>
      </c>
      <c r="H140" s="97">
        <f>[2]АДМ!$H$123+[2]АДМ!$H$124+[2]АДМ!$H$125+[2]АДМ!$H$126</f>
        <v>0</v>
      </c>
      <c r="I140" s="97"/>
      <c r="J140" s="104"/>
    </row>
    <row r="141" spans="1:10" s="1" customFormat="1" ht="18.75">
      <c r="A141" s="95"/>
      <c r="B141" s="144"/>
      <c r="C141" s="168" t="s">
        <v>58</v>
      </c>
      <c r="D141" s="168"/>
      <c r="E141" s="168"/>
      <c r="F141" s="67"/>
      <c r="G141" s="67">
        <v>127</v>
      </c>
      <c r="H141" s="97">
        <f>[2]АДМ!$H$127</f>
        <v>0</v>
      </c>
      <c r="I141" s="97"/>
      <c r="J141" s="104"/>
    </row>
    <row r="142" spans="1:10" s="1" customFormat="1" ht="18.75">
      <c r="A142" s="95"/>
      <c r="B142" s="144"/>
      <c r="C142" s="168" t="s">
        <v>167</v>
      </c>
      <c r="D142" s="168"/>
      <c r="E142" s="168"/>
      <c r="F142" s="67"/>
      <c r="G142" s="67">
        <v>128</v>
      </c>
      <c r="H142" s="97">
        <f>[2]АДМ!$H$128</f>
        <v>50</v>
      </c>
      <c r="I142" s="97"/>
      <c r="J142" s="104"/>
    </row>
    <row r="143" spans="1:10" s="1" customFormat="1" ht="18.75" customHeight="1">
      <c r="A143" s="95"/>
      <c r="B143" s="144"/>
      <c r="C143" s="146" t="s">
        <v>110</v>
      </c>
      <c r="D143" s="147"/>
      <c r="E143" s="148"/>
      <c r="F143" s="67"/>
      <c r="G143" s="67">
        <v>129</v>
      </c>
      <c r="H143" s="97">
        <f>[2]АДМ!$H$129</f>
        <v>6419</v>
      </c>
      <c r="I143" s="97"/>
      <c r="J143" s="104"/>
    </row>
    <row r="144" spans="1:10" s="1" customFormat="1" ht="18.75">
      <c r="A144" s="95"/>
      <c r="B144" s="144"/>
      <c r="C144" s="168" t="s">
        <v>114</v>
      </c>
      <c r="D144" s="168"/>
      <c r="E144" s="168"/>
      <c r="F144" s="67"/>
      <c r="G144" s="67">
        <v>136</v>
      </c>
      <c r="H144" s="97">
        <f>[2]АДМ!$H$136</f>
        <v>2448</v>
      </c>
      <c r="I144" s="97"/>
      <c r="J144" s="104"/>
    </row>
    <row r="145" spans="1:10" s="1" customFormat="1" ht="18.75">
      <c r="A145" s="95"/>
      <c r="B145" s="144"/>
      <c r="C145" s="168" t="s">
        <v>115</v>
      </c>
      <c r="D145" s="168"/>
      <c r="E145" s="168"/>
      <c r="F145" s="67"/>
      <c r="G145" s="67">
        <v>147</v>
      </c>
      <c r="H145" s="97">
        <f>[2]АДМ!$H$147</f>
        <v>31</v>
      </c>
      <c r="I145" s="97"/>
      <c r="J145" s="104"/>
    </row>
    <row r="146" spans="1:10" s="1" customFormat="1" ht="18.75">
      <c r="A146" s="95"/>
      <c r="B146" s="144"/>
      <c r="C146" s="168" t="s">
        <v>99</v>
      </c>
      <c r="D146" s="168"/>
      <c r="E146" s="168"/>
      <c r="F146" s="67"/>
      <c r="G146" s="67">
        <v>165</v>
      </c>
      <c r="H146" s="97">
        <f>[2]АДМ!$H$165</f>
        <v>5486</v>
      </c>
      <c r="I146" s="97"/>
      <c r="J146" s="104"/>
    </row>
    <row r="147" spans="1:10" s="1" customFormat="1" ht="18.75">
      <c r="A147" s="95"/>
      <c r="B147" s="144"/>
      <c r="C147" s="168" t="s">
        <v>59</v>
      </c>
      <c r="D147" s="168"/>
      <c r="E147" s="168"/>
      <c r="F147" s="67"/>
      <c r="G147" s="67">
        <v>166</v>
      </c>
      <c r="H147" s="97">
        <f>[2]АДМ!$H$166</f>
        <v>0</v>
      </c>
      <c r="I147" s="97"/>
      <c r="J147" s="104"/>
    </row>
    <row r="148" spans="1:10" s="1" customFormat="1" ht="18.75">
      <c r="A148" s="95"/>
      <c r="B148" s="144"/>
      <c r="C148" s="168" t="s">
        <v>111</v>
      </c>
      <c r="D148" s="168"/>
      <c r="E148" s="168"/>
      <c r="F148" s="67"/>
      <c r="G148" s="67">
        <v>173</v>
      </c>
      <c r="H148" s="97">
        <f>[2]АДМ!$H$173</f>
        <v>1</v>
      </c>
      <c r="I148" s="97"/>
      <c r="J148" s="104"/>
    </row>
    <row r="149" spans="1:10" s="1" customFormat="1" ht="18.75">
      <c r="A149" s="95"/>
      <c r="B149" s="144"/>
      <c r="C149" s="168" t="s">
        <v>112</v>
      </c>
      <c r="D149" s="168"/>
      <c r="E149" s="168"/>
      <c r="F149" s="67"/>
      <c r="G149" s="67">
        <v>176</v>
      </c>
      <c r="H149" s="97">
        <f>[2]АДМ!$H$176</f>
        <v>103</v>
      </c>
      <c r="I149" s="97"/>
      <c r="J149" s="104"/>
    </row>
    <row r="150" spans="1:10" s="1" customFormat="1" ht="18.75">
      <c r="A150" s="95"/>
      <c r="B150" s="144"/>
      <c r="C150" s="168" t="s">
        <v>168</v>
      </c>
      <c r="D150" s="168"/>
      <c r="E150" s="168"/>
      <c r="F150" s="67"/>
      <c r="G150" s="67">
        <v>184</v>
      </c>
      <c r="H150" s="97">
        <f>[2]АДМ!$H$184</f>
        <v>102</v>
      </c>
      <c r="I150" s="97"/>
      <c r="J150" s="104"/>
    </row>
    <row r="151" spans="1:10" s="1" customFormat="1" ht="36" customHeight="1">
      <c r="A151" s="95"/>
      <c r="B151" s="144"/>
      <c r="C151" s="208" t="s">
        <v>20</v>
      </c>
      <c r="D151" s="208"/>
      <c r="E151" s="81" t="s">
        <v>170</v>
      </c>
      <c r="F151" s="67"/>
      <c r="G151" s="67">
        <v>185</v>
      </c>
      <c r="H151" s="97">
        <f>[2]АДМ!$H$185</f>
        <v>11</v>
      </c>
      <c r="I151" s="97"/>
      <c r="J151" s="104"/>
    </row>
    <row r="152" spans="1:10" s="1" customFormat="1" ht="36" customHeight="1">
      <c r="A152" s="95"/>
      <c r="B152" s="144"/>
      <c r="C152" s="208"/>
      <c r="D152" s="208"/>
      <c r="E152" s="81" t="s">
        <v>163</v>
      </c>
      <c r="F152" s="67"/>
      <c r="G152" s="67">
        <v>186</v>
      </c>
      <c r="H152" s="97">
        <f>[2]АДМ!$H$186</f>
        <v>91</v>
      </c>
      <c r="I152" s="97"/>
      <c r="J152" s="104"/>
    </row>
    <row r="153" spans="1:10" s="1" customFormat="1" ht="18.75">
      <c r="A153" s="100"/>
      <c r="B153" s="145"/>
      <c r="C153" s="168" t="s">
        <v>169</v>
      </c>
      <c r="D153" s="168"/>
      <c r="E153" s="168"/>
      <c r="F153" s="67"/>
      <c r="G153" s="67">
        <v>187</v>
      </c>
      <c r="H153" s="97">
        <f>[2]АДМ!$H$187</f>
        <v>6</v>
      </c>
      <c r="I153" s="97"/>
      <c r="J153" s="104"/>
    </row>
    <row r="154" spans="1:10" s="18" customFormat="1" ht="25.5" customHeight="1">
      <c r="A154" s="95"/>
      <c r="B154" s="163" t="s">
        <v>161</v>
      </c>
      <c r="C154" s="163"/>
      <c r="D154" s="163"/>
      <c r="E154" s="163"/>
      <c r="F154" s="98"/>
      <c r="G154" s="98"/>
      <c r="H154" s="99">
        <f>[2]АДМ!$R$188+[2]АДМ!$T$188</f>
        <v>31330.500000000004</v>
      </c>
      <c r="I154" s="99"/>
      <c r="J154" s="106"/>
    </row>
    <row r="155" spans="1:10" s="18" customFormat="1" ht="25.5" customHeight="1">
      <c r="A155" s="95"/>
      <c r="B155" s="159" t="s">
        <v>34</v>
      </c>
      <c r="C155" s="164"/>
      <c r="D155" s="165"/>
      <c r="E155" s="82" t="s">
        <v>159</v>
      </c>
      <c r="F155" s="68"/>
      <c r="G155" s="68" t="s">
        <v>175</v>
      </c>
      <c r="H155" s="30">
        <f>[2]АДМ!$R$188</f>
        <v>28629.500000000004</v>
      </c>
      <c r="I155" s="30"/>
      <c r="J155" s="104"/>
    </row>
    <row r="156" spans="1:10" s="18" customFormat="1" ht="25.5" customHeight="1">
      <c r="A156" s="95"/>
      <c r="B156" s="161"/>
      <c r="C156" s="166"/>
      <c r="D156" s="167"/>
      <c r="E156" s="82" t="s">
        <v>160</v>
      </c>
      <c r="F156" s="68"/>
      <c r="G156" s="68" t="s">
        <v>176</v>
      </c>
      <c r="H156" s="30">
        <f>[2]АДМ!$T$188</f>
        <v>2701</v>
      </c>
      <c r="I156" s="30"/>
      <c r="J156" s="104"/>
    </row>
  </sheetData>
  <mergeCells count="169">
    <mergeCell ref="C150:E150"/>
    <mergeCell ref="C151:D152"/>
    <mergeCell ref="C153:E153"/>
    <mergeCell ref="C141:E141"/>
    <mergeCell ref="C142:E142"/>
    <mergeCell ref="B118:E118"/>
    <mergeCell ref="C135:E135"/>
    <mergeCell ref="C136:E136"/>
    <mergeCell ref="C137:E137"/>
    <mergeCell ref="C138:E138"/>
    <mergeCell ref="A64:A65"/>
    <mergeCell ref="B128:B153"/>
    <mergeCell ref="C128:E128"/>
    <mergeCell ref="C129:E129"/>
    <mergeCell ref="C130:E130"/>
    <mergeCell ref="C131:E131"/>
    <mergeCell ref="C132:E132"/>
    <mergeCell ref="C133:E133"/>
    <mergeCell ref="C134:E134"/>
    <mergeCell ref="C149:E149"/>
    <mergeCell ref="B14:E14"/>
    <mergeCell ref="B15:E15"/>
    <mergeCell ref="B58:D63"/>
    <mergeCell ref="B93:D94"/>
    <mergeCell ref="D99:E99"/>
    <mergeCell ref="B96:E96"/>
    <mergeCell ref="B52:D53"/>
    <mergeCell ref="A58:A63"/>
    <mergeCell ref="B64:D65"/>
    <mergeCell ref="A84:J84"/>
    <mergeCell ref="A85:A88"/>
    <mergeCell ref="C69:E69"/>
    <mergeCell ref="B85:E85"/>
    <mergeCell ref="B86:C88"/>
    <mergeCell ref="D86:E86"/>
    <mergeCell ref="A75:J75"/>
    <mergeCell ref="C80:E80"/>
    <mergeCell ref="B106:E106"/>
    <mergeCell ref="B108:E108"/>
    <mergeCell ref="B109:E109"/>
    <mergeCell ref="B110:E110"/>
    <mergeCell ref="A89:A91"/>
    <mergeCell ref="B89:E89"/>
    <mergeCell ref="B90:C91"/>
    <mergeCell ref="D90:E90"/>
    <mergeCell ref="D91:E91"/>
    <mergeCell ref="A92:A94"/>
    <mergeCell ref="D87:E87"/>
    <mergeCell ref="D88:E88"/>
    <mergeCell ref="C81:E81"/>
    <mergeCell ref="C82:E82"/>
    <mergeCell ref="B99:C105"/>
    <mergeCell ref="C115:E115"/>
    <mergeCell ref="D102:E102"/>
    <mergeCell ref="D105:E105"/>
    <mergeCell ref="B112:E112"/>
    <mergeCell ref="D101:E101"/>
    <mergeCell ref="A43:A47"/>
    <mergeCell ref="B43:E43"/>
    <mergeCell ref="D100:E100"/>
    <mergeCell ref="D104:E104"/>
    <mergeCell ref="A96:A97"/>
    <mergeCell ref="A98:A105"/>
    <mergeCell ref="B98:E98"/>
    <mergeCell ref="C97:E97"/>
    <mergeCell ref="D103:E103"/>
    <mergeCell ref="A95:J95"/>
    <mergeCell ref="D46:E46"/>
    <mergeCell ref="D47:E47"/>
    <mergeCell ref="B92:E92"/>
    <mergeCell ref="A34:A36"/>
    <mergeCell ref="B34:D36"/>
    <mergeCell ref="A31:J31"/>
    <mergeCell ref="B32:E32"/>
    <mergeCell ref="B33:E33"/>
    <mergeCell ref="A37:A40"/>
    <mergeCell ref="B37:D40"/>
    <mergeCell ref="A67:A69"/>
    <mergeCell ref="B67:B69"/>
    <mergeCell ref="B26:E26"/>
    <mergeCell ref="B30:E30"/>
    <mergeCell ref="B25:E25"/>
    <mergeCell ref="B29:E29"/>
    <mergeCell ref="B27:E27"/>
    <mergeCell ref="B28:E28"/>
    <mergeCell ref="B44:B47"/>
    <mergeCell ref="C44:E44"/>
    <mergeCell ref="B80:B83"/>
    <mergeCell ref="C83:E83"/>
    <mergeCell ref="A70:A71"/>
    <mergeCell ref="B70:E70"/>
    <mergeCell ref="B73:E73"/>
    <mergeCell ref="B72:E72"/>
    <mergeCell ref="C76:E76"/>
    <mergeCell ref="A80:A83"/>
    <mergeCell ref="A76:A79"/>
    <mergeCell ref="A1:J1"/>
    <mergeCell ref="A2:J2"/>
    <mergeCell ref="A3:J3"/>
    <mergeCell ref="A4:J4"/>
    <mergeCell ref="C77:E77"/>
    <mergeCell ref="C78:E78"/>
    <mergeCell ref="B74:E74"/>
    <mergeCell ref="B22:C22"/>
    <mergeCell ref="D22:E22"/>
    <mergeCell ref="B23:D24"/>
    <mergeCell ref="B11:D13"/>
    <mergeCell ref="B6:E6"/>
    <mergeCell ref="A7:J7"/>
    <mergeCell ref="A8:A10"/>
    <mergeCell ref="B8:D10"/>
    <mergeCell ref="A11:A13"/>
    <mergeCell ref="C79:E79"/>
    <mergeCell ref="B76:B79"/>
    <mergeCell ref="B48:E48"/>
    <mergeCell ref="B71:E71"/>
    <mergeCell ref="A51:J51"/>
    <mergeCell ref="C49:E49"/>
    <mergeCell ref="C50:E50"/>
    <mergeCell ref="C68:E68"/>
    <mergeCell ref="C67:E67"/>
    <mergeCell ref="A66:J66"/>
    <mergeCell ref="A54:A57"/>
    <mergeCell ref="B54:D57"/>
    <mergeCell ref="A52:A53"/>
    <mergeCell ref="A48:A50"/>
    <mergeCell ref="B49:B50"/>
    <mergeCell ref="B16:E16"/>
    <mergeCell ref="A41:A42"/>
    <mergeCell ref="B41:D42"/>
    <mergeCell ref="C45:E45"/>
    <mergeCell ref="C46:C47"/>
    <mergeCell ref="B21:E21"/>
    <mergeCell ref="A20:J20"/>
    <mergeCell ref="B19:E19"/>
    <mergeCell ref="B17:E17"/>
    <mergeCell ref="B18:E18"/>
    <mergeCell ref="A17:A19"/>
    <mergeCell ref="A21:A24"/>
    <mergeCell ref="B154:E154"/>
    <mergeCell ref="B155:D156"/>
    <mergeCell ref="C125:E125"/>
    <mergeCell ref="C126:E126"/>
    <mergeCell ref="C145:E145"/>
    <mergeCell ref="C146:E146"/>
    <mergeCell ref="C147:E147"/>
    <mergeCell ref="C144:E144"/>
    <mergeCell ref="C148:E148"/>
    <mergeCell ref="C140:E140"/>
    <mergeCell ref="B111:E111"/>
    <mergeCell ref="A107:J107"/>
    <mergeCell ref="A123:J123"/>
    <mergeCell ref="C120:E120"/>
    <mergeCell ref="C116:E116"/>
    <mergeCell ref="C121:E121"/>
    <mergeCell ref="B119:B122"/>
    <mergeCell ref="C122:E122"/>
    <mergeCell ref="A113:A117"/>
    <mergeCell ref="C117:E117"/>
    <mergeCell ref="A118:A122"/>
    <mergeCell ref="B113:E113"/>
    <mergeCell ref="B114:B117"/>
    <mergeCell ref="C114:E114"/>
    <mergeCell ref="C143:E143"/>
    <mergeCell ref="B124:E124"/>
    <mergeCell ref="B125:B127"/>
    <mergeCell ref="C127:E127"/>
    <mergeCell ref="C139:E139"/>
    <mergeCell ref="C119:E119"/>
  </mergeCells>
  <phoneticPr fontId="9" type="noConversion"/>
  <pageMargins left="0.4" right="0.17" top="0.49" bottom="0.28999999999999998" header="0.25" footer="0.39"/>
  <pageSetup paperSize="9" scale="65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КРАТКАЯ_ТСП</vt:lpstr>
      <vt:lpstr>КРАТКАЯ_ТСП!Заголовки_для_печати</vt:lpstr>
      <vt:lpstr>КРАТКАЯ_ТСП!Область_печати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Zagurskaya</dc:creator>
  <cp:lastModifiedBy>Таня и Паша</cp:lastModifiedBy>
  <cp:lastPrinted>2016-02-17T06:16:31Z</cp:lastPrinted>
  <dcterms:created xsi:type="dcterms:W3CDTF">2011-02-02T13:49:30Z</dcterms:created>
  <dcterms:modified xsi:type="dcterms:W3CDTF">2016-09-30T15:23:25Z</dcterms:modified>
</cp:coreProperties>
</file>